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16776410\Desktop\"/>
    </mc:Choice>
  </mc:AlternateContent>
  <bookViews>
    <workbookView xWindow="0" yWindow="0" windowWidth="28800" windowHeight="12435"/>
  </bookViews>
  <sheets>
    <sheet name="FORMAÇÃO DE PREÇ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G90" i="2"/>
  <c r="G125" i="2"/>
  <c r="G122" i="2"/>
  <c r="G119" i="2"/>
  <c r="G116" i="2"/>
  <c r="G113" i="2"/>
  <c r="G110" i="2"/>
  <c r="G107" i="2"/>
  <c r="G104" i="2"/>
  <c r="G101" i="2"/>
  <c r="G98" i="2"/>
  <c r="G94" i="2"/>
  <c r="G93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 s="1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49" i="2"/>
  <c r="G48" i="2"/>
  <c r="G47" i="2"/>
  <c r="G46" i="2"/>
  <c r="G45" i="2"/>
  <c r="G44" i="2"/>
  <c r="G43" i="2"/>
  <c r="G42" i="2"/>
  <c r="G40" i="2" s="1"/>
  <c r="G41" i="2"/>
  <c r="G38" i="2"/>
  <c r="G37" i="2"/>
  <c r="G36" i="2"/>
  <c r="G35" i="2"/>
  <c r="G34" i="2"/>
  <c r="G31" i="2"/>
  <c r="G30" i="2"/>
  <c r="G29" i="2"/>
  <c r="G28" i="2"/>
  <c r="G27" i="2"/>
  <c r="G26" i="2"/>
  <c r="G23" i="2"/>
  <c r="G22" i="2"/>
  <c r="G21" i="2"/>
  <c r="G20" i="2"/>
  <c r="G96" i="2"/>
  <c r="G88" i="2"/>
  <c r="G51" i="2"/>
  <c r="G33" i="2"/>
  <c r="G25" i="2"/>
  <c r="G19" i="2"/>
  <c r="G129" i="2"/>
  <c r="G145" i="2" l="1"/>
  <c r="G15" i="2" s="1"/>
  <c r="G146" i="2" l="1"/>
  <c r="G144" i="2" s="1"/>
  <c r="C12" i="2" s="1"/>
</calcChain>
</file>

<file path=xl/sharedStrings.xml><?xml version="1.0" encoding="utf-8"?>
<sst xmlns="http://schemas.openxmlformats.org/spreadsheetml/2006/main" count="323" uniqueCount="214">
  <si>
    <t>Obra</t>
  </si>
  <si>
    <t>Reforma Conselho de Saúde</t>
  </si>
  <si>
    <t>Endereço</t>
  </si>
  <si>
    <t>Quadra 101 Área Especial S/N - São Sebastião/DF</t>
  </si>
  <si>
    <t>Área</t>
  </si>
  <si>
    <t>40 m²</t>
  </si>
  <si>
    <t>Data de Início</t>
  </si>
  <si>
    <t>Data da assinatura do Contrato</t>
  </si>
  <si>
    <t>Vigência da Obra</t>
  </si>
  <si>
    <t>30 dias corridos</t>
  </si>
  <si>
    <t>Vigência do Contrato</t>
  </si>
  <si>
    <t>60 dias</t>
  </si>
  <si>
    <t>Contratante</t>
  </si>
  <si>
    <t>Administração Regional de São Sebastião - RA XIV</t>
  </si>
  <si>
    <t>Resp. Planilha</t>
  </si>
  <si>
    <t>Arq. Denise Guarieiro - Mat. 1.677.123-0</t>
  </si>
  <si>
    <t>Fonte Mercadológica</t>
  </si>
  <si>
    <r>
      <t>SINAPI - Serviços e Insumos</t>
    </r>
    <r>
      <rPr>
        <sz val="10"/>
        <color theme="1"/>
        <rFont val="Times New Roman"/>
        <family val="1"/>
      </rPr>
      <t xml:space="preserve"> (ref.: setembro/2016</t>
    </r>
    <r>
      <rPr>
        <sz val="10"/>
        <color rgb="FF000000"/>
        <rFont val="Times New Roman"/>
        <family val="1"/>
      </rPr>
      <t>) fonte: Site Caixa Econômica Federal</t>
    </r>
  </si>
  <si>
    <t>Valor Total da Obra</t>
  </si>
  <si>
    <t>CUSTO DIRETO e INDIRETO</t>
  </si>
  <si>
    <t>Item</t>
  </si>
  <si>
    <t>Código</t>
  </si>
  <si>
    <t>Descrição</t>
  </si>
  <si>
    <t>Unid.</t>
  </si>
  <si>
    <t>Preço</t>
  </si>
  <si>
    <t>Quantidade</t>
  </si>
  <si>
    <t>Total</t>
  </si>
  <si>
    <t>I. Material/Insumo</t>
  </si>
  <si>
    <t>1.0</t>
  </si>
  <si>
    <t>ALVENARIA/EMBOÇO/REBOCO</t>
  </si>
  <si>
    <t>1.1</t>
  </si>
  <si>
    <t>Bloco cerâmico (alvenaria de vedação), de 9 x 19 x 19 cm</t>
  </si>
  <si>
    <t>mil</t>
  </si>
  <si>
    <t>1.2</t>
  </si>
  <si>
    <t>Cimento Portland Composto CP II-32 (saco de 50kg)</t>
  </si>
  <si>
    <t>saco</t>
  </si>
  <si>
    <t>1.3</t>
  </si>
  <si>
    <t>Areia media - posto jazida/fornecedor (retirado na jazida, sem transporte)</t>
  </si>
  <si>
    <t>m³</t>
  </si>
  <si>
    <t>1.4</t>
  </si>
  <si>
    <t>Cal virgem comum para argamassas</t>
  </si>
  <si>
    <t>kg</t>
  </si>
  <si>
    <t>2.0</t>
  </si>
  <si>
    <t>REVESTIMENTO PAREDES</t>
  </si>
  <si>
    <t>2.1</t>
  </si>
  <si>
    <t>Tinta látex PVA Premium, cor branca</t>
  </si>
  <si>
    <t>L</t>
  </si>
  <si>
    <t>2.2</t>
  </si>
  <si>
    <t>Tinta látex acrílica econômica, cor branca</t>
  </si>
  <si>
    <t>2.3</t>
  </si>
  <si>
    <t>Lixa em folha para parede ou madeira, número 120 (cor vermelha)</t>
  </si>
  <si>
    <t>unid</t>
  </si>
  <si>
    <t>2.4</t>
  </si>
  <si>
    <t>Rejunte branco, cimentício</t>
  </si>
  <si>
    <t>2.5</t>
  </si>
  <si>
    <t>Argamassa colante AC I para cerâmicas</t>
  </si>
  <si>
    <t>2.6</t>
  </si>
  <si>
    <t>Revestimento em cerâmica esmaltada comercial, PEI menor ou igual a 3, formato menor ou igual a 2025 cm²</t>
  </si>
  <si>
    <t>m²</t>
  </si>
  <si>
    <t>3.0</t>
  </si>
  <si>
    <t>PISO - CONTRAPISO E REVESTIMENTO</t>
  </si>
  <si>
    <t>3.1</t>
  </si>
  <si>
    <t>3.2</t>
  </si>
  <si>
    <t>3.3</t>
  </si>
  <si>
    <t>Pedra britada n.1 (9,5 a 19 mm) posto pedreira/ fornecedor, sem frete</t>
  </si>
  <si>
    <t>3.4</t>
  </si>
  <si>
    <t xml:space="preserve">Cimento Portland Composto CP II-32 </t>
  </si>
  <si>
    <t>3.5</t>
  </si>
  <si>
    <t>4.0</t>
  </si>
  <si>
    <t>ESQUADRIAS E VIDROS</t>
  </si>
  <si>
    <t>4.1</t>
  </si>
  <si>
    <t>Porta de madeira semi-oca, folha lisa para pintura 90 X 210 X 3,5 cm</t>
  </si>
  <si>
    <t>4.2</t>
  </si>
  <si>
    <t>Fechadura de embutir para porta de banheiro, tipo tranqueta, maquina 40 mm, maçanetas alavanca, espelho em metal cromado - nível segurança médio, completa</t>
  </si>
  <si>
    <t>cj</t>
  </si>
  <si>
    <t>4.3</t>
  </si>
  <si>
    <t>Porta de madeira semi-oca, folha lisa para pintura *100 x 210 x 3,5* cm</t>
  </si>
  <si>
    <t>4.4</t>
  </si>
  <si>
    <t>Fechadura de embutir para porta externa / entrada, maquina 40 mm, com cilindro, maçaneta alavanca e espelho em metal cromado - nível segurança médio - completa</t>
  </si>
  <si>
    <t>4.5</t>
  </si>
  <si>
    <t>Janela alumínio de correr 1,20 x 1,50 m (axl) com 2 folhas de vidro incluso guarnição.</t>
  </si>
  <si>
    <t>4.6</t>
  </si>
  <si>
    <t>Janela basculante, aço, com batente/requadro, 60 x 60 cm (sem vidros)</t>
  </si>
  <si>
    <t>4.7</t>
  </si>
  <si>
    <t>Vidro liso incolor 4mm - sem colocação</t>
  </si>
  <si>
    <t>4.8</t>
  </si>
  <si>
    <t>Divisória (n3) painel/vidro/painel mso/comeia e=35mm - perfis simples alumínio anod nat - colocada</t>
  </si>
  <si>
    <t>4.9</t>
  </si>
  <si>
    <t>Divisória cega (n1) - painel mso/comeia e=35mm - perfis simples alumínio anod nat - colocada</t>
  </si>
  <si>
    <t>5.0</t>
  </si>
  <si>
    <t>HIDRAULICA</t>
  </si>
  <si>
    <t>5.1</t>
  </si>
  <si>
    <t>Registro gaveta bruto em latão forjado, bitola 3/4 " (ref. 1509)</t>
  </si>
  <si>
    <t>5.2</t>
  </si>
  <si>
    <t>Caixa sifonada PVC, 150 x 150 x 50 mm, com grelha redonda branca</t>
  </si>
  <si>
    <t>5.3</t>
  </si>
  <si>
    <t>Ralo sifonado PVC, quadrado, 100 x 100 x 53 mm, saída 40 mm, com grelha branca</t>
  </si>
  <si>
    <t>5.4</t>
  </si>
  <si>
    <t>Tubo PVC, soldável, dn 25 mm, agua fria (nbr-5648)</t>
  </si>
  <si>
    <t>m</t>
  </si>
  <si>
    <t>5.5</t>
  </si>
  <si>
    <t>Tubo PVC, soldável, dn 40 mm, agua fria (nbr-5648)</t>
  </si>
  <si>
    <t>5.6</t>
  </si>
  <si>
    <t>Tubo PVC serie normal, dn 100 mm, para esgoto predial (nbr 5688)</t>
  </si>
  <si>
    <t>5.7</t>
  </si>
  <si>
    <t>Luva de correr para tubo soldável, PVC, 25 mm, para agua fria predial</t>
  </si>
  <si>
    <t>5.8</t>
  </si>
  <si>
    <t>curva de PVC 45 graus, soldável, 25 mm para agua fria predial (nbr 5648)</t>
  </si>
  <si>
    <t>5.9</t>
  </si>
  <si>
    <t>curva de PVC 90 graus, soldável, 25 mm, para agua fria predial (nbr 5648)</t>
  </si>
  <si>
    <t>5.10</t>
  </si>
  <si>
    <t>curva de PVC 45 graus, soldável, 40 mm, para agua fria predial (nbr 5648)</t>
  </si>
  <si>
    <t>5.11</t>
  </si>
  <si>
    <t>5.12</t>
  </si>
  <si>
    <t>curva de PVC, 45 graus, serie r, dn 100 mm, para esgoto predial</t>
  </si>
  <si>
    <t>5.13</t>
  </si>
  <si>
    <t>curva de PVC, 90 graus, serie r, dn 100 mm, para esgoto predial</t>
  </si>
  <si>
    <t>5.14</t>
  </si>
  <si>
    <t>te de redução, PVC, soldável, 90 graus, 25 mm x 20 mm, para agua fria predial cr</t>
  </si>
  <si>
    <t>5.15</t>
  </si>
  <si>
    <t>te de redução, PVC, soldável, 90 graus, 40 mm x 32 mm, para agua fria predial</t>
  </si>
  <si>
    <t>5.16</t>
  </si>
  <si>
    <t>registro de pressão PVC, roscável, volante simples, de 3/4" cr</t>
  </si>
  <si>
    <t>6.0</t>
  </si>
  <si>
    <t>ELÉTRICA</t>
  </si>
  <si>
    <t>6.1</t>
  </si>
  <si>
    <t>Disjuntor Monofásico 10A, 2KA (220V) CR</t>
  </si>
  <si>
    <t>6.2</t>
  </si>
  <si>
    <t>Disjuntor Monofásico 15A, 2KA (220V) CR</t>
  </si>
  <si>
    <t>6.3</t>
  </si>
  <si>
    <t>Disjuntor Monofásico 20A, 2KA (220V) CR</t>
  </si>
  <si>
    <t>6.4</t>
  </si>
  <si>
    <t>Tomada 2p+t 20a 250v, conjunto montado para embutir 4" x 2" (placa + suporte +modulo)</t>
  </si>
  <si>
    <t>6.5</t>
  </si>
  <si>
    <t>Interruptor simples 10a, 250v (apenas modulo) (coletado caixa) cr</t>
  </si>
  <si>
    <t>6.6</t>
  </si>
  <si>
    <t>caixa de luz "4 x 2" em aco esmaltada cr</t>
  </si>
  <si>
    <t>6.7</t>
  </si>
  <si>
    <t>Luminária calha sobrepor em chapa aço c/ 2 lâmpadas fluorescentes 40w (completa, incl. reator part rápida e lâmpadas)</t>
  </si>
  <si>
    <t>6.8</t>
  </si>
  <si>
    <t>Luminária esmaltada cor alumínio peterco y.25/1</t>
  </si>
  <si>
    <t>6.9</t>
  </si>
  <si>
    <t>cabo de cobre, flexível, classe 4 ou 5, isolação em PVC/a, antichama bwf-b, 1 condutor, 450/750 v, seção nominal 4 mm2 cr</t>
  </si>
  <si>
    <t>6.10</t>
  </si>
  <si>
    <t>cabo de cobre, flexível, classe 4 ou 5, isolação em PVC/a, antichama bwf-b, 1 condutor, 450/750 v, seção nominal 4 mm2 cr - vermelho</t>
  </si>
  <si>
    <t>6.11</t>
  </si>
  <si>
    <t>cabo de cobre, flexível, classe 4 ou 5, isolação em PVC/a, antichama bwf-b, 1 condutor, 450/750 v, seção nominal 4 mm2 cr - branco</t>
  </si>
  <si>
    <t>6.12</t>
  </si>
  <si>
    <t>cabo de cobre, flexível, classe 4 ou 5, isolação em PVC/a, antichama bwf-b, 1 condutor, 450/750 v, seção nominal 4 mm2 cr - verde</t>
  </si>
  <si>
    <t>6.13</t>
  </si>
  <si>
    <t>cabo de cobre, flexível, classe 4 ou 5, isolação em PVC/a, antichama bwf-b, 1 condutor, 450/750 v, seção nominal 2,5 mm2 cr - vermelho</t>
  </si>
  <si>
    <t>6.14</t>
  </si>
  <si>
    <t>cabo de cobre, flexível, classe 4 ou 5, isolação em PVC/a, antichama bwf-b, 1 condutor, 450/750 v, seção nominal 2,5 mm2 cr - branco</t>
  </si>
  <si>
    <t>6.15</t>
  </si>
  <si>
    <t>cabo de cobre, flexível, classe 4 ou 5, isolação em PVC/a, antichama bwf-b, 1 condutor, 450/750 v, seção nominal 2,5 mm2 cr - verde</t>
  </si>
  <si>
    <t>6.16</t>
  </si>
  <si>
    <t>Eletroduto PVC flexível corrugado, cor amarela, de 20 mm cr</t>
  </si>
  <si>
    <t>6.17</t>
  </si>
  <si>
    <t>haste de aterramento em aço com 3,00 m de comprimento e dn = 1/2", revestida com baixa camada de cobre, com conector tipo grampo</t>
  </si>
  <si>
    <t>III. Administração Local</t>
  </si>
  <si>
    <t>III.1</t>
  </si>
  <si>
    <t xml:space="preserve">ENGENHEIRO AUXILIAR/JUNIOR </t>
  </si>
  <si>
    <t>h</t>
  </si>
  <si>
    <t>quantidade funcionários</t>
  </si>
  <si>
    <t>quantidade horas trabalhadas</t>
  </si>
  <si>
    <t>III.2</t>
  </si>
  <si>
    <t>(*)</t>
  </si>
  <si>
    <t>ART de Responsável Técnico (CREA/DF)</t>
  </si>
  <si>
    <t>un.</t>
  </si>
  <si>
    <t>III.3</t>
  </si>
  <si>
    <t xml:space="preserve">74209/001 </t>
  </si>
  <si>
    <t>PLACA DE OBRA EM CHAPA DE ACO GALVANIZADO (2m x 3m)</t>
  </si>
  <si>
    <t>IV. Mão-de-Obra</t>
  </si>
  <si>
    <t>Expediente: segunda a sexta - 8h/dia</t>
  </si>
  <si>
    <t>IV.1</t>
  </si>
  <si>
    <t>MESTRE DE OBRAS</t>
  </si>
  <si>
    <t>IV.2</t>
  </si>
  <si>
    <t xml:space="preserve">PEDREIRO </t>
  </si>
  <si>
    <t>IV.3</t>
  </si>
  <si>
    <t>AJUDANTE DE PEDREIRO</t>
  </si>
  <si>
    <t>IV.4</t>
  </si>
  <si>
    <t xml:space="preserve">AZULEJISTA OU LADRILHISTA </t>
  </si>
  <si>
    <t>IV.5</t>
  </si>
  <si>
    <t>ELETRICISTA</t>
  </si>
  <si>
    <t>IV.6</t>
  </si>
  <si>
    <t xml:space="preserve">AJUDANTE DE ELETRICISTA </t>
  </si>
  <si>
    <t>IV.7</t>
  </si>
  <si>
    <t>ENCANADOR</t>
  </si>
  <si>
    <t>IV.8</t>
  </si>
  <si>
    <t>AJUDANTE DE ENCANADOR</t>
  </si>
  <si>
    <t>IV.9</t>
  </si>
  <si>
    <t xml:space="preserve">PINTOR </t>
  </si>
  <si>
    <t>IV.10</t>
  </si>
  <si>
    <t>SERVENTE</t>
  </si>
  <si>
    <t>BDI - BENEFÍCIO E DESPESAS INDIRETAS</t>
  </si>
  <si>
    <t>Mínimo</t>
  </si>
  <si>
    <t>Máximo</t>
  </si>
  <si>
    <t>Adotado</t>
  </si>
  <si>
    <t>Taxa Administrativa</t>
  </si>
  <si>
    <t>Rateio da Administração Central</t>
  </si>
  <si>
    <t>Despesas Específicas</t>
  </si>
  <si>
    <t>Taxa de Risco do Empreendimento</t>
  </si>
  <si>
    <t>Taxa de Despesas Financeira</t>
  </si>
  <si>
    <t xml:space="preserve">Taxa Tributária </t>
  </si>
  <si>
    <t>PIS - Programa de Integração Social</t>
  </si>
  <si>
    <t>COFINS - Seguridade Social</t>
  </si>
  <si>
    <t>ISS - Imposto sobre Prestação de Serviço</t>
  </si>
  <si>
    <t>Taxa de Comercialização</t>
  </si>
  <si>
    <t>Benefício</t>
  </si>
  <si>
    <t xml:space="preserve">PREÇO DE VENDA                                                                                                                                                                 </t>
  </si>
  <si>
    <t>Custo Direto e Indireto</t>
  </si>
  <si>
    <t>BDI</t>
  </si>
  <si>
    <t>curva de PVC 90 graus, soldável, 40 mm, para agua fria predial (nbr 5648)</t>
  </si>
  <si>
    <t>PLANILHA DE FORMAÇÃO DE PREÇO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</si>
</sst>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8" fontId="1" fillId="2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8" fontId="5" fillId="0" borderId="7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8" fontId="3" fillId="3" borderId="5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8" fontId="3" fillId="0" borderId="7" xfId="0" applyNumberFormat="1" applyFont="1" applyBorder="1" applyAlignment="1">
      <alignment horizontal="center" vertical="center"/>
    </xf>
    <xf numFmtId="8" fontId="5" fillId="3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8" fontId="5" fillId="3" borderId="5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/>
    </xf>
    <xf numFmtId="8" fontId="1" fillId="2" borderId="7" xfId="0" applyNumberFormat="1" applyFont="1" applyFill="1" applyBorder="1" applyAlignment="1">
      <alignment horizontal="right" vertical="center" wrapText="1"/>
    </xf>
    <xf numFmtId="8" fontId="7" fillId="0" borderId="7" xfId="0" applyNumberFormat="1" applyFont="1" applyBorder="1" applyAlignment="1">
      <alignment horizontal="right" vertical="center"/>
    </xf>
    <xf numFmtId="10" fontId="5" fillId="0" borderId="7" xfId="0" applyNumberFormat="1" applyFont="1" applyBorder="1" applyAlignment="1" applyProtection="1">
      <alignment horizontal="center" vertical="center"/>
      <protection locked="0"/>
    </xf>
    <xf numFmtId="10" fontId="7" fillId="0" borderId="7" xfId="0" applyNumberFormat="1" applyFont="1" applyBorder="1" applyAlignment="1" applyProtection="1">
      <alignment horizontal="center" vertical="center"/>
      <protection locked="0"/>
    </xf>
    <xf numFmtId="8" fontId="4" fillId="0" borderId="7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8" fontId="2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8" fontId="4" fillId="0" borderId="14" xfId="0" applyNumberFormat="1" applyFont="1" applyBorder="1" applyAlignment="1" applyProtection="1">
      <alignment horizontal="center" vertical="center"/>
      <protection locked="0"/>
    </xf>
    <xf numFmtId="8" fontId="4" fillId="0" borderId="11" xfId="0" applyNumberFormat="1" applyFont="1" applyBorder="1" applyAlignment="1" applyProtection="1">
      <alignment horizontal="center" vertical="center"/>
      <protection locked="0"/>
    </xf>
    <xf numFmtId="8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8" fontId="3" fillId="0" borderId="14" xfId="0" applyNumberFormat="1" applyFont="1" applyBorder="1" applyAlignment="1">
      <alignment horizontal="center" vertical="center"/>
    </xf>
    <xf numFmtId="8" fontId="3" fillId="0" borderId="11" xfId="0" applyNumberFormat="1" applyFont="1" applyBorder="1" applyAlignment="1">
      <alignment horizontal="center" vertical="center"/>
    </xf>
    <xf numFmtId="8" fontId="3" fillId="0" borderId="6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8" fontId="3" fillId="0" borderId="10" xfId="0" applyNumberFormat="1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8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2" name="Imagem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3" name="Imagem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4" name="Imagem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5" name="Imagem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6" name="Imagem 1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7" name="Imagem 2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8" name="Imagem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9" name="Imagem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10" name="Imagem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11" name="Imagem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12" name="Imagem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13" name="Imagem 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14" name="Imagem 2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15" name="Imagem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16" name="Imagem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17" name="Imagem 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18" name="Imagem 3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19" name="Imagem 3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20" name="Imagem 3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21" name="Imagem 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22" name="Imagem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23" name="Imagem 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24" name="Imagem 3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25" name="Imagem 3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26" name="Imagem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27" name="Imagem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28" name="Imagem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29" name="Imagem 4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30" name="Imagem 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31" name="Imagem 4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32" name="Imagem 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33" name="Imagem 4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34" name="Imagem 4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35" name="Imagem 4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36" name="Imagem 4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37" name="Imagem 5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38" name="Imagem 5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85</xdr:row>
      <xdr:rowOff>609600</xdr:rowOff>
    </xdr:from>
    <xdr:to>
      <xdr:col>4</xdr:col>
      <xdr:colOff>400050</xdr:colOff>
      <xdr:row>85</xdr:row>
      <xdr:rowOff>685800</xdr:rowOff>
    </xdr:to>
    <xdr:pic>
      <xdr:nvPicPr>
        <xdr:cNvPr id="39" name="Imagem 5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6" t="52159" r="33836" b="38625"/>
        <a:stretch>
          <a:fillRect/>
        </a:stretch>
      </xdr:blipFill>
      <xdr:spPr bwMode="auto">
        <a:xfrm rot="-675196">
          <a:off x="6019800" y="20107275"/>
          <a:ext cx="323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6"/>
  <sheetViews>
    <sheetView tabSelected="1" workbookViewId="0">
      <selection activeCell="L27" sqref="L27"/>
    </sheetView>
  </sheetViews>
  <sheetFormatPr defaultRowHeight="15" x14ac:dyDescent="0.25"/>
  <cols>
    <col min="1" max="1" width="8.140625" customWidth="1"/>
    <col min="2" max="2" width="13.7109375" customWidth="1"/>
    <col min="3" max="3" width="61.85546875" customWidth="1"/>
    <col min="4" max="4" width="7.42578125" customWidth="1"/>
    <col min="5" max="5" width="10.85546875" customWidth="1"/>
    <col min="6" max="6" width="10" customWidth="1"/>
    <col min="7" max="7" width="16" customWidth="1"/>
  </cols>
  <sheetData>
    <row r="1" spans="1:7" ht="15.75" thickBot="1" x14ac:dyDescent="0.3">
      <c r="A1" s="37"/>
      <c r="B1" s="37"/>
      <c r="C1" s="37"/>
      <c r="D1" s="37"/>
      <c r="E1" s="37"/>
      <c r="F1" s="37"/>
      <c r="G1" s="37"/>
    </row>
    <row r="2" spans="1:7" ht="16.5" thickBot="1" x14ac:dyDescent="0.3">
      <c r="A2" s="38" t="s">
        <v>213</v>
      </c>
      <c r="B2" s="39"/>
      <c r="C2" s="39"/>
      <c r="D2" s="39"/>
      <c r="E2" s="39"/>
      <c r="F2" s="39"/>
      <c r="G2" s="40"/>
    </row>
    <row r="3" spans="1:7" x14ac:dyDescent="0.25">
      <c r="A3" s="41" t="s">
        <v>0</v>
      </c>
      <c r="B3" s="41"/>
      <c r="C3" s="2" t="s">
        <v>1</v>
      </c>
    </row>
    <row r="4" spans="1:7" x14ac:dyDescent="0.25">
      <c r="A4" s="42" t="s">
        <v>2</v>
      </c>
      <c r="B4" s="42"/>
      <c r="C4" s="43" t="s">
        <v>3</v>
      </c>
      <c r="D4" s="43"/>
      <c r="E4" s="43"/>
    </row>
    <row r="5" spans="1:7" x14ac:dyDescent="0.25">
      <c r="A5" s="42" t="s">
        <v>4</v>
      </c>
      <c r="B5" s="42"/>
      <c r="C5" s="2" t="s">
        <v>5</v>
      </c>
    </row>
    <row r="6" spans="1:7" x14ac:dyDescent="0.25">
      <c r="A6" s="42" t="s">
        <v>6</v>
      </c>
      <c r="B6" s="42"/>
      <c r="C6" s="2" t="s">
        <v>7</v>
      </c>
    </row>
    <row r="7" spans="1:7" x14ac:dyDescent="0.25">
      <c r="A7" s="42" t="s">
        <v>8</v>
      </c>
      <c r="B7" s="42"/>
      <c r="C7" s="2" t="s">
        <v>9</v>
      </c>
    </row>
    <row r="8" spans="1:7" x14ac:dyDescent="0.25">
      <c r="A8" s="42" t="s">
        <v>10</v>
      </c>
      <c r="B8" s="42"/>
      <c r="C8" s="2" t="s">
        <v>11</v>
      </c>
    </row>
    <row r="9" spans="1:7" x14ac:dyDescent="0.25">
      <c r="A9" s="42" t="s">
        <v>12</v>
      </c>
      <c r="B9" s="42"/>
      <c r="C9" s="43" t="s">
        <v>13</v>
      </c>
      <c r="D9" s="43"/>
      <c r="E9" s="43"/>
    </row>
    <row r="10" spans="1:7" x14ac:dyDescent="0.25">
      <c r="A10" s="42" t="s">
        <v>14</v>
      </c>
      <c r="B10" s="42"/>
      <c r="C10" s="2" t="s">
        <v>15</v>
      </c>
    </row>
    <row r="11" spans="1:7" x14ac:dyDescent="0.25">
      <c r="A11" s="42" t="s">
        <v>16</v>
      </c>
      <c r="B11" s="42"/>
      <c r="C11" s="43" t="s">
        <v>17</v>
      </c>
      <c r="D11" s="43"/>
      <c r="E11" s="43"/>
      <c r="F11" s="43"/>
      <c r="G11" s="43"/>
    </row>
    <row r="12" spans="1:7" x14ac:dyDescent="0.25">
      <c r="A12" s="42" t="s">
        <v>18</v>
      </c>
      <c r="B12" s="42"/>
      <c r="C12" s="44">
        <f>G144</f>
        <v>0</v>
      </c>
    </row>
    <row r="13" spans="1:7" x14ac:dyDescent="0.25">
      <c r="A13" s="42"/>
      <c r="B13" s="42"/>
      <c r="C13" s="44"/>
    </row>
    <row r="14" spans="1:7" ht="15.75" thickBot="1" x14ac:dyDescent="0.3">
      <c r="A14" s="1"/>
      <c r="B14" s="1"/>
      <c r="C14" s="1"/>
      <c r="D14" s="1"/>
      <c r="E14" s="1"/>
      <c r="F14" s="1"/>
      <c r="G14" s="1"/>
    </row>
    <row r="15" spans="1:7" ht="16.5" thickBot="1" x14ac:dyDescent="0.3">
      <c r="A15" s="45" t="s">
        <v>19</v>
      </c>
      <c r="B15" s="46"/>
      <c r="C15" s="46"/>
      <c r="D15" s="46"/>
      <c r="E15" s="46"/>
      <c r="F15" s="47"/>
      <c r="G15" s="3">
        <f>G145</f>
        <v>0</v>
      </c>
    </row>
    <row r="16" spans="1:7" ht="15.75" thickBot="1" x14ac:dyDescent="0.3">
      <c r="A16" s="4" t="s">
        <v>20</v>
      </c>
      <c r="B16" s="5" t="s">
        <v>21</v>
      </c>
      <c r="C16" s="5" t="s">
        <v>22</v>
      </c>
      <c r="D16" s="5" t="s">
        <v>23</v>
      </c>
      <c r="E16" s="5" t="s">
        <v>24</v>
      </c>
      <c r="F16" s="5" t="s">
        <v>25</v>
      </c>
      <c r="G16" s="5" t="s">
        <v>26</v>
      </c>
    </row>
    <row r="17" spans="1:7" ht="15.75" thickBot="1" x14ac:dyDescent="0.3">
      <c r="A17" s="48" t="s">
        <v>27</v>
      </c>
      <c r="B17" s="49"/>
      <c r="C17" s="50"/>
      <c r="D17" s="6"/>
      <c r="E17" s="6"/>
      <c r="F17" s="6"/>
      <c r="G17" s="7">
        <f>G19+G25+G33+G40+G51+G69</f>
        <v>0</v>
      </c>
    </row>
    <row r="18" spans="1:7" ht="15.75" thickBot="1" x14ac:dyDescent="0.3">
      <c r="E18" s="1"/>
      <c r="F18" s="1"/>
    </row>
    <row r="19" spans="1:7" ht="15.75" thickBot="1" x14ac:dyDescent="0.3">
      <c r="A19" s="8" t="s">
        <v>28</v>
      </c>
      <c r="B19" s="70" t="s">
        <v>29</v>
      </c>
      <c r="C19" s="71"/>
      <c r="D19" s="71"/>
      <c r="E19" s="71"/>
      <c r="F19" s="72"/>
      <c r="G19" s="9">
        <f>SUM(G20:G23)</f>
        <v>0</v>
      </c>
    </row>
    <row r="20" spans="1:7" ht="15.75" thickBot="1" x14ac:dyDescent="0.3">
      <c r="A20" s="10" t="s">
        <v>30</v>
      </c>
      <c r="B20" s="11">
        <v>7266</v>
      </c>
      <c r="C20" s="12" t="s">
        <v>31</v>
      </c>
      <c r="D20" s="13" t="s">
        <v>32</v>
      </c>
      <c r="E20" s="36"/>
      <c r="F20" s="14">
        <v>1</v>
      </c>
      <c r="G20" s="15">
        <f>F20*E20</f>
        <v>0</v>
      </c>
    </row>
    <row r="21" spans="1:7" ht="15.75" thickBot="1" x14ac:dyDescent="0.3">
      <c r="A21" s="10" t="s">
        <v>33</v>
      </c>
      <c r="B21" s="11">
        <v>10511</v>
      </c>
      <c r="C21" s="12" t="s">
        <v>34</v>
      </c>
      <c r="D21" s="13" t="s">
        <v>35</v>
      </c>
      <c r="E21" s="36"/>
      <c r="F21" s="14">
        <v>4</v>
      </c>
      <c r="G21" s="15">
        <f t="shared" ref="G21:G23" si="0">F21*E21</f>
        <v>0</v>
      </c>
    </row>
    <row r="22" spans="1:7" ht="15.75" thickBot="1" x14ac:dyDescent="0.3">
      <c r="A22" s="10" t="s">
        <v>36</v>
      </c>
      <c r="B22" s="11">
        <v>370</v>
      </c>
      <c r="C22" s="12" t="s">
        <v>37</v>
      </c>
      <c r="D22" s="13" t="s">
        <v>38</v>
      </c>
      <c r="E22" s="36"/>
      <c r="F22" s="14">
        <v>1.35</v>
      </c>
      <c r="G22" s="15">
        <f t="shared" si="0"/>
        <v>0</v>
      </c>
    </row>
    <row r="23" spans="1:7" ht="15.75" thickBot="1" x14ac:dyDescent="0.3">
      <c r="A23" s="10" t="s">
        <v>39</v>
      </c>
      <c r="B23" s="11">
        <v>1107</v>
      </c>
      <c r="C23" s="12" t="s">
        <v>40</v>
      </c>
      <c r="D23" s="13" t="s">
        <v>41</v>
      </c>
      <c r="E23" s="36"/>
      <c r="F23" s="14">
        <v>100</v>
      </c>
      <c r="G23" s="15">
        <f t="shared" si="0"/>
        <v>0</v>
      </c>
    </row>
    <row r="24" spans="1:7" ht="15.75" thickBot="1" x14ac:dyDescent="0.3">
      <c r="E24" s="1"/>
      <c r="F24" s="1"/>
    </row>
    <row r="25" spans="1:7" ht="15.75" thickBot="1" x14ac:dyDescent="0.3">
      <c r="A25" s="8" t="s">
        <v>42</v>
      </c>
      <c r="B25" s="70" t="s">
        <v>43</v>
      </c>
      <c r="C25" s="71"/>
      <c r="D25" s="71"/>
      <c r="E25" s="71"/>
      <c r="F25" s="72"/>
      <c r="G25" s="9">
        <f>SUM(G26:G31)</f>
        <v>0</v>
      </c>
    </row>
    <row r="26" spans="1:7" ht="15.75" thickBot="1" x14ac:dyDescent="0.3">
      <c r="A26" s="10" t="s">
        <v>44</v>
      </c>
      <c r="B26" s="11">
        <v>7345</v>
      </c>
      <c r="C26" s="12" t="s">
        <v>45</v>
      </c>
      <c r="D26" s="13" t="s">
        <v>46</v>
      </c>
      <c r="E26" s="36"/>
      <c r="F26" s="14">
        <v>20</v>
      </c>
      <c r="G26" s="15">
        <f t="shared" ref="G26:G31" si="1">F26*E26</f>
        <v>0</v>
      </c>
    </row>
    <row r="27" spans="1:7" ht="15.75" thickBot="1" x14ac:dyDescent="0.3">
      <c r="A27" s="10" t="s">
        <v>47</v>
      </c>
      <c r="B27" s="11">
        <v>35693</v>
      </c>
      <c r="C27" s="12" t="s">
        <v>48</v>
      </c>
      <c r="D27" s="13" t="s">
        <v>46</v>
      </c>
      <c r="E27" s="36"/>
      <c r="F27" s="14">
        <v>40</v>
      </c>
      <c r="G27" s="15">
        <f t="shared" si="1"/>
        <v>0</v>
      </c>
    </row>
    <row r="28" spans="1:7" ht="15.75" thickBot="1" x14ac:dyDescent="0.3">
      <c r="A28" s="10" t="s">
        <v>49</v>
      </c>
      <c r="B28" s="11">
        <v>3767</v>
      </c>
      <c r="C28" s="12" t="s">
        <v>50</v>
      </c>
      <c r="D28" s="13" t="s">
        <v>51</v>
      </c>
      <c r="E28" s="36"/>
      <c r="F28" s="14">
        <v>20</v>
      </c>
      <c r="G28" s="15">
        <f t="shared" si="1"/>
        <v>0</v>
      </c>
    </row>
    <row r="29" spans="1:7" ht="15.75" thickBot="1" x14ac:dyDescent="0.3">
      <c r="A29" s="10" t="s">
        <v>52</v>
      </c>
      <c r="B29" s="11">
        <v>34356</v>
      </c>
      <c r="C29" s="12" t="s">
        <v>53</v>
      </c>
      <c r="D29" s="13" t="s">
        <v>41</v>
      </c>
      <c r="E29" s="36"/>
      <c r="F29" s="14">
        <v>0.66</v>
      </c>
      <c r="G29" s="15">
        <f t="shared" si="1"/>
        <v>0</v>
      </c>
    </row>
    <row r="30" spans="1:7" ht="15.75" thickBot="1" x14ac:dyDescent="0.3">
      <c r="A30" s="10" t="s">
        <v>54</v>
      </c>
      <c r="B30" s="11">
        <v>1381</v>
      </c>
      <c r="C30" s="12" t="s">
        <v>55</v>
      </c>
      <c r="D30" s="13" t="s">
        <v>41</v>
      </c>
      <c r="E30" s="36"/>
      <c r="F30" s="14">
        <v>75</v>
      </c>
      <c r="G30" s="15">
        <f t="shared" si="1"/>
        <v>0</v>
      </c>
    </row>
    <row r="31" spans="1:7" ht="26.25" thickBot="1" x14ac:dyDescent="0.3">
      <c r="A31" s="10" t="s">
        <v>56</v>
      </c>
      <c r="B31" s="11">
        <v>533</v>
      </c>
      <c r="C31" s="12" t="s">
        <v>57</v>
      </c>
      <c r="D31" s="13" t="s">
        <v>58</v>
      </c>
      <c r="E31" s="36"/>
      <c r="F31" s="14">
        <v>15</v>
      </c>
      <c r="G31" s="15">
        <f t="shared" si="1"/>
        <v>0</v>
      </c>
    </row>
    <row r="32" spans="1:7" ht="15.75" thickBot="1" x14ac:dyDescent="0.3">
      <c r="A32" s="1"/>
      <c r="B32" s="1"/>
      <c r="C32" s="1"/>
      <c r="D32" s="1"/>
      <c r="E32" s="1"/>
      <c r="F32" s="1"/>
      <c r="G32" s="1"/>
    </row>
    <row r="33" spans="1:7" ht="15.75" thickBot="1" x14ac:dyDescent="0.3">
      <c r="A33" s="8" t="s">
        <v>59</v>
      </c>
      <c r="B33" s="70" t="s">
        <v>60</v>
      </c>
      <c r="C33" s="71"/>
      <c r="D33" s="71"/>
      <c r="E33" s="71"/>
      <c r="F33" s="72"/>
      <c r="G33" s="9">
        <f>SUM(G34:G38)</f>
        <v>0</v>
      </c>
    </row>
    <row r="34" spans="1:7" ht="15.75" thickBot="1" x14ac:dyDescent="0.3">
      <c r="A34" s="10" t="s">
        <v>61</v>
      </c>
      <c r="B34" s="11">
        <v>370</v>
      </c>
      <c r="C34" s="12" t="s">
        <v>37</v>
      </c>
      <c r="D34" s="13" t="s">
        <v>38</v>
      </c>
      <c r="E34" s="36"/>
      <c r="F34" s="14">
        <v>1.6</v>
      </c>
      <c r="G34" s="15">
        <f t="shared" ref="G34:G38" si="2">F34*E34</f>
        <v>0</v>
      </c>
    </row>
    <row r="35" spans="1:7" ht="15.75" thickBot="1" x14ac:dyDescent="0.3">
      <c r="A35" s="10" t="s">
        <v>62</v>
      </c>
      <c r="B35" s="11">
        <v>1381</v>
      </c>
      <c r="C35" s="12" t="s">
        <v>55</v>
      </c>
      <c r="D35" s="13" t="s">
        <v>41</v>
      </c>
      <c r="E35" s="36"/>
      <c r="F35" s="14">
        <v>190</v>
      </c>
      <c r="G35" s="15">
        <f t="shared" si="2"/>
        <v>0</v>
      </c>
    </row>
    <row r="36" spans="1:7" ht="15.75" thickBot="1" x14ac:dyDescent="0.3">
      <c r="A36" s="10" t="s">
        <v>63</v>
      </c>
      <c r="B36" s="11">
        <v>4721</v>
      </c>
      <c r="C36" s="12" t="s">
        <v>64</v>
      </c>
      <c r="D36" s="13" t="s">
        <v>38</v>
      </c>
      <c r="E36" s="36"/>
      <c r="F36" s="14">
        <v>8</v>
      </c>
      <c r="G36" s="15">
        <f t="shared" si="2"/>
        <v>0</v>
      </c>
    </row>
    <row r="37" spans="1:7" ht="15.75" thickBot="1" x14ac:dyDescent="0.3">
      <c r="A37" s="10" t="s">
        <v>65</v>
      </c>
      <c r="B37" s="11">
        <v>1379</v>
      </c>
      <c r="C37" s="12" t="s">
        <v>66</v>
      </c>
      <c r="D37" s="13" t="s">
        <v>41</v>
      </c>
      <c r="E37" s="36"/>
      <c r="F37" s="14">
        <v>11</v>
      </c>
      <c r="G37" s="15">
        <f t="shared" si="2"/>
        <v>0</v>
      </c>
    </row>
    <row r="38" spans="1:7" ht="15" customHeight="1" thickBot="1" x14ac:dyDescent="0.3">
      <c r="A38" s="10" t="s">
        <v>67</v>
      </c>
      <c r="B38" s="11">
        <v>34356</v>
      </c>
      <c r="C38" s="12" t="s">
        <v>53</v>
      </c>
      <c r="D38" s="13" t="s">
        <v>41</v>
      </c>
      <c r="E38" s="36"/>
      <c r="F38" s="14">
        <v>25</v>
      </c>
      <c r="G38" s="15">
        <f t="shared" si="2"/>
        <v>0</v>
      </c>
    </row>
    <row r="39" spans="1:7" ht="15.75" thickBot="1" x14ac:dyDescent="0.3">
      <c r="E39" s="1"/>
      <c r="F39" s="1"/>
    </row>
    <row r="40" spans="1:7" ht="15.75" thickBot="1" x14ac:dyDescent="0.3">
      <c r="A40" s="8" t="s">
        <v>68</v>
      </c>
      <c r="B40" s="70" t="s">
        <v>69</v>
      </c>
      <c r="C40" s="71"/>
      <c r="D40" s="71"/>
      <c r="E40" s="71"/>
      <c r="F40" s="72"/>
      <c r="G40" s="9">
        <f>SUM(G41:G49)</f>
        <v>0</v>
      </c>
    </row>
    <row r="41" spans="1:7" ht="15.75" thickBot="1" x14ac:dyDescent="0.3">
      <c r="A41" s="10" t="s">
        <v>70</v>
      </c>
      <c r="B41" s="11">
        <v>10556</v>
      </c>
      <c r="C41" s="12" t="s">
        <v>71</v>
      </c>
      <c r="D41" s="13" t="s">
        <v>51</v>
      </c>
      <c r="E41" s="36"/>
      <c r="F41" s="14">
        <v>1</v>
      </c>
      <c r="G41" s="15">
        <f t="shared" ref="G41:G49" si="3">F41*E41</f>
        <v>0</v>
      </c>
    </row>
    <row r="42" spans="1:7" ht="39" thickBot="1" x14ac:dyDescent="0.3">
      <c r="A42" s="10" t="s">
        <v>72</v>
      </c>
      <c r="B42" s="11">
        <v>38153</v>
      </c>
      <c r="C42" s="12" t="s">
        <v>73</v>
      </c>
      <c r="D42" s="13" t="s">
        <v>74</v>
      </c>
      <c r="E42" s="36"/>
      <c r="F42" s="14">
        <v>1</v>
      </c>
      <c r="G42" s="15">
        <f t="shared" si="3"/>
        <v>0</v>
      </c>
    </row>
    <row r="43" spans="1:7" ht="15.75" thickBot="1" x14ac:dyDescent="0.3">
      <c r="A43" s="10" t="s">
        <v>75</v>
      </c>
      <c r="B43" s="11">
        <v>4982</v>
      </c>
      <c r="C43" s="12" t="s">
        <v>76</v>
      </c>
      <c r="D43" s="13" t="s">
        <v>51</v>
      </c>
      <c r="E43" s="36"/>
      <c r="F43" s="14">
        <v>1</v>
      </c>
      <c r="G43" s="15">
        <f t="shared" si="3"/>
        <v>0</v>
      </c>
    </row>
    <row r="44" spans="1:7" ht="39" thickBot="1" x14ac:dyDescent="0.3">
      <c r="A44" s="10" t="s">
        <v>77</v>
      </c>
      <c r="B44" s="11">
        <v>3080</v>
      </c>
      <c r="C44" s="12" t="s">
        <v>78</v>
      </c>
      <c r="D44" s="13" t="s">
        <v>74</v>
      </c>
      <c r="E44" s="36"/>
      <c r="F44" s="14">
        <v>1</v>
      </c>
      <c r="G44" s="15">
        <f t="shared" si="3"/>
        <v>0</v>
      </c>
    </row>
    <row r="45" spans="1:7" ht="26.25" thickBot="1" x14ac:dyDescent="0.3">
      <c r="A45" s="10" t="s">
        <v>79</v>
      </c>
      <c r="B45" s="11">
        <v>34363</v>
      </c>
      <c r="C45" s="12" t="s">
        <v>80</v>
      </c>
      <c r="D45" s="13" t="s">
        <v>51</v>
      </c>
      <c r="E45" s="36"/>
      <c r="F45" s="14">
        <v>3</v>
      </c>
      <c r="G45" s="15">
        <f t="shared" si="3"/>
        <v>0</v>
      </c>
    </row>
    <row r="46" spans="1:7" ht="15.75" thickBot="1" x14ac:dyDescent="0.3">
      <c r="A46" s="10" t="s">
        <v>81</v>
      </c>
      <c r="B46" s="11">
        <v>11190</v>
      </c>
      <c r="C46" s="12" t="s">
        <v>82</v>
      </c>
      <c r="D46" s="13" t="s">
        <v>58</v>
      </c>
      <c r="E46" s="36"/>
      <c r="F46" s="14">
        <v>1</v>
      </c>
      <c r="G46" s="15">
        <f t="shared" si="3"/>
        <v>0</v>
      </c>
    </row>
    <row r="47" spans="1:7" ht="15.75" thickBot="1" x14ac:dyDescent="0.3">
      <c r="A47" s="10" t="s">
        <v>83</v>
      </c>
      <c r="B47" s="11">
        <v>10492</v>
      </c>
      <c r="C47" s="12" t="s">
        <v>84</v>
      </c>
      <c r="D47" s="13" t="s">
        <v>58</v>
      </c>
      <c r="E47" s="36"/>
      <c r="F47" s="14">
        <v>4</v>
      </c>
      <c r="G47" s="15">
        <f t="shared" si="3"/>
        <v>0</v>
      </c>
    </row>
    <row r="48" spans="1:7" ht="26.25" thickBot="1" x14ac:dyDescent="0.3">
      <c r="A48" s="10" t="s">
        <v>85</v>
      </c>
      <c r="B48" s="11">
        <v>2406</v>
      </c>
      <c r="C48" s="12" t="s">
        <v>86</v>
      </c>
      <c r="D48" s="13" t="s">
        <v>58</v>
      </c>
      <c r="E48" s="36"/>
      <c r="F48" s="14">
        <v>13.15</v>
      </c>
      <c r="G48" s="15">
        <f t="shared" si="3"/>
        <v>0</v>
      </c>
    </row>
    <row r="49" spans="1:7" ht="26.25" thickBot="1" x14ac:dyDescent="0.3">
      <c r="A49" s="10" t="s">
        <v>87</v>
      </c>
      <c r="B49" s="11">
        <v>13360</v>
      </c>
      <c r="C49" s="12" t="s">
        <v>88</v>
      </c>
      <c r="D49" s="13" t="s">
        <v>58</v>
      </c>
      <c r="E49" s="36"/>
      <c r="F49" s="14">
        <v>4</v>
      </c>
      <c r="G49" s="15">
        <f t="shared" si="3"/>
        <v>0</v>
      </c>
    </row>
    <row r="50" spans="1:7" ht="15.75" thickBot="1" x14ac:dyDescent="0.3">
      <c r="A50" s="1"/>
      <c r="B50" s="1"/>
      <c r="C50" s="1"/>
      <c r="D50" s="1"/>
      <c r="E50" s="1"/>
      <c r="F50" s="1"/>
      <c r="G50" s="1"/>
    </row>
    <row r="51" spans="1:7" ht="15.75" thickBot="1" x14ac:dyDescent="0.3">
      <c r="A51" s="8" t="s">
        <v>89</v>
      </c>
      <c r="B51" s="70" t="s">
        <v>90</v>
      </c>
      <c r="C51" s="71"/>
      <c r="D51" s="71"/>
      <c r="E51" s="71"/>
      <c r="F51" s="72"/>
      <c r="G51" s="9">
        <f>SUM(G52:G67)</f>
        <v>0</v>
      </c>
    </row>
    <row r="52" spans="1:7" ht="15.75" thickBot="1" x14ac:dyDescent="0.3">
      <c r="A52" s="10" t="s">
        <v>91</v>
      </c>
      <c r="B52" s="11">
        <v>6016</v>
      </c>
      <c r="C52" s="12" t="s">
        <v>92</v>
      </c>
      <c r="D52" s="13" t="s">
        <v>51</v>
      </c>
      <c r="E52" s="36"/>
      <c r="F52" s="14">
        <v>4</v>
      </c>
      <c r="G52" s="15">
        <f t="shared" ref="G52:G67" si="4">F52*E52</f>
        <v>0</v>
      </c>
    </row>
    <row r="53" spans="1:7" ht="15.75" thickBot="1" x14ac:dyDescent="0.3">
      <c r="A53" s="10" t="s">
        <v>93</v>
      </c>
      <c r="B53" s="11">
        <v>11717</v>
      </c>
      <c r="C53" s="12" t="s">
        <v>94</v>
      </c>
      <c r="D53" s="13" t="s">
        <v>51</v>
      </c>
      <c r="E53" s="36"/>
      <c r="F53" s="14">
        <v>1</v>
      </c>
      <c r="G53" s="15">
        <f t="shared" si="4"/>
        <v>0</v>
      </c>
    </row>
    <row r="54" spans="1:7" ht="12.75" customHeight="1" thickBot="1" x14ac:dyDescent="0.3">
      <c r="A54" s="10" t="s">
        <v>95</v>
      </c>
      <c r="B54" s="11">
        <v>11745</v>
      </c>
      <c r="C54" s="12" t="s">
        <v>96</v>
      </c>
      <c r="D54" s="13" t="s">
        <v>58</v>
      </c>
      <c r="E54" s="36"/>
      <c r="F54" s="14">
        <v>1</v>
      </c>
      <c r="G54" s="15">
        <f t="shared" si="4"/>
        <v>0</v>
      </c>
    </row>
    <row r="55" spans="1:7" ht="15.75" thickBot="1" x14ac:dyDescent="0.3">
      <c r="A55" s="10" t="s">
        <v>97</v>
      </c>
      <c r="B55" s="11">
        <v>9868</v>
      </c>
      <c r="C55" s="12" t="s">
        <v>98</v>
      </c>
      <c r="D55" s="13" t="s">
        <v>99</v>
      </c>
      <c r="E55" s="36"/>
      <c r="F55" s="14">
        <v>30</v>
      </c>
      <c r="G55" s="15">
        <f t="shared" si="4"/>
        <v>0</v>
      </c>
    </row>
    <row r="56" spans="1:7" ht="15.75" thickBot="1" x14ac:dyDescent="0.3">
      <c r="A56" s="10" t="s">
        <v>100</v>
      </c>
      <c r="B56" s="11">
        <v>9874</v>
      </c>
      <c r="C56" s="12" t="s">
        <v>101</v>
      </c>
      <c r="D56" s="13" t="s">
        <v>99</v>
      </c>
      <c r="E56" s="36"/>
      <c r="F56" s="14">
        <v>30</v>
      </c>
      <c r="G56" s="15">
        <f t="shared" si="4"/>
        <v>0</v>
      </c>
    </row>
    <row r="57" spans="1:7" ht="15.75" thickBot="1" x14ac:dyDescent="0.3">
      <c r="A57" s="10" t="s">
        <v>102</v>
      </c>
      <c r="B57" s="11">
        <v>9836</v>
      </c>
      <c r="C57" s="12" t="s">
        <v>103</v>
      </c>
      <c r="D57" s="13" t="s">
        <v>99</v>
      </c>
      <c r="E57" s="36"/>
      <c r="F57" s="14">
        <v>30</v>
      </c>
      <c r="G57" s="15">
        <f t="shared" si="4"/>
        <v>0</v>
      </c>
    </row>
    <row r="58" spans="1:7" ht="15.75" thickBot="1" x14ac:dyDescent="0.3">
      <c r="A58" s="10" t="s">
        <v>104</v>
      </c>
      <c r="B58" s="11">
        <v>3873</v>
      </c>
      <c r="C58" s="12" t="s">
        <v>105</v>
      </c>
      <c r="D58" s="13" t="s">
        <v>51</v>
      </c>
      <c r="E58" s="36"/>
      <c r="F58" s="14">
        <v>5</v>
      </c>
      <c r="G58" s="15">
        <f t="shared" si="4"/>
        <v>0</v>
      </c>
    </row>
    <row r="59" spans="1:7" ht="15.75" thickBot="1" x14ac:dyDescent="0.3">
      <c r="A59" s="10" t="s">
        <v>106</v>
      </c>
      <c r="B59" s="11">
        <v>1927</v>
      </c>
      <c r="C59" s="12" t="s">
        <v>107</v>
      </c>
      <c r="D59" s="13" t="s">
        <v>51</v>
      </c>
      <c r="E59" s="36"/>
      <c r="F59" s="14">
        <v>10</v>
      </c>
      <c r="G59" s="15">
        <f t="shared" si="4"/>
        <v>0</v>
      </c>
    </row>
    <row r="60" spans="1:7" ht="15.75" thickBot="1" x14ac:dyDescent="0.3">
      <c r="A60" s="10" t="s">
        <v>108</v>
      </c>
      <c r="B60" s="11">
        <v>1956</v>
      </c>
      <c r="C60" s="12" t="s">
        <v>109</v>
      </c>
      <c r="D60" s="13" t="s">
        <v>51</v>
      </c>
      <c r="E60" s="36"/>
      <c r="F60" s="14">
        <v>10</v>
      </c>
      <c r="G60" s="15">
        <f t="shared" si="4"/>
        <v>0</v>
      </c>
    </row>
    <row r="61" spans="1:7" ht="15.75" thickBot="1" x14ac:dyDescent="0.3">
      <c r="A61" s="10" t="s">
        <v>110</v>
      </c>
      <c r="B61" s="11">
        <v>1929</v>
      </c>
      <c r="C61" s="12" t="s">
        <v>111</v>
      </c>
      <c r="D61" s="13" t="s">
        <v>51</v>
      </c>
      <c r="E61" s="36"/>
      <c r="F61" s="14">
        <v>10</v>
      </c>
      <c r="G61" s="15">
        <f t="shared" si="4"/>
        <v>0</v>
      </c>
    </row>
    <row r="62" spans="1:7" ht="15.75" thickBot="1" x14ac:dyDescent="0.3">
      <c r="A62" s="10" t="s">
        <v>112</v>
      </c>
      <c r="B62" s="11">
        <v>1958</v>
      </c>
      <c r="C62" s="12" t="s">
        <v>212</v>
      </c>
      <c r="D62" s="13" t="s">
        <v>51</v>
      </c>
      <c r="E62" s="36"/>
      <c r="F62" s="14">
        <v>10</v>
      </c>
      <c r="G62" s="15">
        <f t="shared" si="4"/>
        <v>0</v>
      </c>
    </row>
    <row r="63" spans="1:7" ht="15.75" thickBot="1" x14ac:dyDescent="0.3">
      <c r="A63" s="10" t="s">
        <v>113</v>
      </c>
      <c r="B63" s="11">
        <v>38426</v>
      </c>
      <c r="C63" s="12" t="s">
        <v>114</v>
      </c>
      <c r="D63" s="13" t="s">
        <v>51</v>
      </c>
      <c r="E63" s="36"/>
      <c r="F63" s="14">
        <v>10</v>
      </c>
      <c r="G63" s="15">
        <f t="shared" si="4"/>
        <v>0</v>
      </c>
    </row>
    <row r="64" spans="1:7" ht="15.75" thickBot="1" x14ac:dyDescent="0.3">
      <c r="A64" s="10" t="s">
        <v>115</v>
      </c>
      <c r="B64" s="11">
        <v>38423</v>
      </c>
      <c r="C64" s="12" t="s">
        <v>116</v>
      </c>
      <c r="D64" s="13" t="s">
        <v>51</v>
      </c>
      <c r="E64" s="36"/>
      <c r="F64" s="14">
        <v>10</v>
      </c>
      <c r="G64" s="15">
        <f t="shared" si="4"/>
        <v>0</v>
      </c>
    </row>
    <row r="65" spans="1:7" ht="17.25" customHeight="1" thickBot="1" x14ac:dyDescent="0.3">
      <c r="A65" s="10" t="s">
        <v>117</v>
      </c>
      <c r="B65" s="11">
        <v>7104</v>
      </c>
      <c r="C65" s="12" t="s">
        <v>118</v>
      </c>
      <c r="D65" s="13" t="s">
        <v>51</v>
      </c>
      <c r="E65" s="36"/>
      <c r="F65" s="14">
        <v>10</v>
      </c>
      <c r="G65" s="15">
        <f t="shared" si="4"/>
        <v>0</v>
      </c>
    </row>
    <row r="66" spans="1:7" ht="15" customHeight="1" thickBot="1" x14ac:dyDescent="0.3">
      <c r="A66" s="10" t="s">
        <v>119</v>
      </c>
      <c r="B66" s="11">
        <v>7128</v>
      </c>
      <c r="C66" s="12" t="s">
        <v>120</v>
      </c>
      <c r="D66" s="13" t="s">
        <v>51</v>
      </c>
      <c r="E66" s="36"/>
      <c r="F66" s="14">
        <v>10</v>
      </c>
      <c r="G66" s="15">
        <f t="shared" si="4"/>
        <v>0</v>
      </c>
    </row>
    <row r="67" spans="1:7" ht="15.75" thickBot="1" x14ac:dyDescent="0.3">
      <c r="A67" s="10" t="s">
        <v>121</v>
      </c>
      <c r="B67" s="11">
        <v>11718</v>
      </c>
      <c r="C67" s="12" t="s">
        <v>122</v>
      </c>
      <c r="D67" s="13" t="s">
        <v>51</v>
      </c>
      <c r="E67" s="36"/>
      <c r="F67" s="14">
        <v>2</v>
      </c>
      <c r="G67" s="15">
        <f t="shared" si="4"/>
        <v>0</v>
      </c>
    </row>
    <row r="68" spans="1:7" ht="15.75" thickBot="1" x14ac:dyDescent="0.3">
      <c r="E68" s="1"/>
      <c r="F68" s="1"/>
    </row>
    <row r="69" spans="1:7" ht="15.75" thickBot="1" x14ac:dyDescent="0.3">
      <c r="A69" s="8" t="s">
        <v>123</v>
      </c>
      <c r="B69" s="70" t="s">
        <v>124</v>
      </c>
      <c r="C69" s="71"/>
      <c r="D69" s="71"/>
      <c r="E69" s="71"/>
      <c r="F69" s="72"/>
      <c r="G69" s="9">
        <f>SUM(G70:G86)</f>
        <v>0</v>
      </c>
    </row>
    <row r="70" spans="1:7" ht="15.75" thickBot="1" x14ac:dyDescent="0.3">
      <c r="A70" s="10" t="s">
        <v>125</v>
      </c>
      <c r="B70" s="11">
        <v>20008</v>
      </c>
      <c r="C70" s="12" t="s">
        <v>126</v>
      </c>
      <c r="D70" s="13" t="s">
        <v>51</v>
      </c>
      <c r="E70" s="36"/>
      <c r="F70" s="14">
        <v>1</v>
      </c>
      <c r="G70" s="15">
        <f t="shared" ref="G70:G86" si="5">F70*E70</f>
        <v>0</v>
      </c>
    </row>
    <row r="71" spans="1:7" ht="15.75" thickBot="1" x14ac:dyDescent="0.3">
      <c r="A71" s="10" t="s">
        <v>127</v>
      </c>
      <c r="B71" s="11">
        <v>20009</v>
      </c>
      <c r="C71" s="12" t="s">
        <v>128</v>
      </c>
      <c r="D71" s="13" t="s">
        <v>51</v>
      </c>
      <c r="E71" s="36"/>
      <c r="F71" s="14">
        <v>1</v>
      </c>
      <c r="G71" s="15">
        <f t="shared" si="5"/>
        <v>0</v>
      </c>
    </row>
    <row r="72" spans="1:7" ht="15.75" thickBot="1" x14ac:dyDescent="0.3">
      <c r="A72" s="10" t="s">
        <v>129</v>
      </c>
      <c r="B72" s="11">
        <v>20010</v>
      </c>
      <c r="C72" s="12" t="s">
        <v>130</v>
      </c>
      <c r="D72" s="13" t="s">
        <v>51</v>
      </c>
      <c r="E72" s="36"/>
      <c r="F72" s="14">
        <v>1</v>
      </c>
      <c r="G72" s="15">
        <f t="shared" si="5"/>
        <v>0</v>
      </c>
    </row>
    <row r="73" spans="1:7" ht="26.25" thickBot="1" x14ac:dyDescent="0.3">
      <c r="A73" s="10" t="s">
        <v>131</v>
      </c>
      <c r="B73" s="11">
        <v>38075</v>
      </c>
      <c r="C73" s="12" t="s">
        <v>132</v>
      </c>
      <c r="D73" s="13" t="s">
        <v>51</v>
      </c>
      <c r="E73" s="36"/>
      <c r="F73" s="14">
        <v>12</v>
      </c>
      <c r="G73" s="15">
        <f t="shared" si="5"/>
        <v>0</v>
      </c>
    </row>
    <row r="74" spans="1:7" ht="15.75" thickBot="1" x14ac:dyDescent="0.3">
      <c r="A74" s="10" t="s">
        <v>133</v>
      </c>
      <c r="B74" s="11">
        <v>40611</v>
      </c>
      <c r="C74" s="12" t="s">
        <v>134</v>
      </c>
      <c r="D74" s="13" t="s">
        <v>51</v>
      </c>
      <c r="E74" s="36"/>
      <c r="F74" s="14">
        <v>4</v>
      </c>
      <c r="G74" s="15">
        <f t="shared" si="5"/>
        <v>0</v>
      </c>
    </row>
    <row r="75" spans="1:7" ht="15.75" thickBot="1" x14ac:dyDescent="0.3">
      <c r="A75" s="10" t="s">
        <v>135</v>
      </c>
      <c r="B75" s="11">
        <v>2556</v>
      </c>
      <c r="C75" s="12" t="s">
        <v>136</v>
      </c>
      <c r="D75" s="13" t="s">
        <v>51</v>
      </c>
      <c r="E75" s="36"/>
      <c r="F75" s="14">
        <v>15</v>
      </c>
      <c r="G75" s="15">
        <f t="shared" si="5"/>
        <v>0</v>
      </c>
    </row>
    <row r="76" spans="1:7" ht="26.25" thickBot="1" x14ac:dyDescent="0.3">
      <c r="A76" s="10" t="s">
        <v>137</v>
      </c>
      <c r="B76" s="11">
        <v>3799</v>
      </c>
      <c r="C76" s="12" t="s">
        <v>138</v>
      </c>
      <c r="D76" s="13" t="s">
        <v>51</v>
      </c>
      <c r="E76" s="36"/>
      <c r="F76" s="14">
        <v>3</v>
      </c>
      <c r="G76" s="15">
        <f t="shared" si="5"/>
        <v>0</v>
      </c>
    </row>
    <row r="77" spans="1:7" ht="15.75" thickBot="1" x14ac:dyDescent="0.3">
      <c r="A77" s="10" t="s">
        <v>139</v>
      </c>
      <c r="B77" s="11">
        <v>12245</v>
      </c>
      <c r="C77" s="12" t="s">
        <v>140</v>
      </c>
      <c r="D77" s="13" t="s">
        <v>51</v>
      </c>
      <c r="E77" s="36"/>
      <c r="F77" s="14">
        <v>2</v>
      </c>
      <c r="G77" s="15">
        <f t="shared" si="5"/>
        <v>0</v>
      </c>
    </row>
    <row r="78" spans="1:7" ht="26.25" thickBot="1" x14ac:dyDescent="0.3">
      <c r="A78" s="10" t="s">
        <v>141</v>
      </c>
      <c r="B78" s="11">
        <v>982</v>
      </c>
      <c r="C78" s="12" t="s">
        <v>142</v>
      </c>
      <c r="D78" s="13" t="s">
        <v>99</v>
      </c>
      <c r="E78" s="36"/>
      <c r="F78" s="14">
        <v>100</v>
      </c>
      <c r="G78" s="15">
        <f t="shared" si="5"/>
        <v>0</v>
      </c>
    </row>
    <row r="79" spans="1:7" ht="26.25" thickBot="1" x14ac:dyDescent="0.3">
      <c r="A79" s="10" t="s">
        <v>143</v>
      </c>
      <c r="B79" s="11">
        <v>981</v>
      </c>
      <c r="C79" s="12" t="s">
        <v>144</v>
      </c>
      <c r="D79" s="13" t="s">
        <v>99</v>
      </c>
      <c r="E79" s="36"/>
      <c r="F79" s="14">
        <v>100</v>
      </c>
      <c r="G79" s="15">
        <f t="shared" si="5"/>
        <v>0</v>
      </c>
    </row>
    <row r="80" spans="1:7" ht="26.25" thickBot="1" x14ac:dyDescent="0.3">
      <c r="A80" s="10" t="s">
        <v>145</v>
      </c>
      <c r="B80" s="11">
        <v>981</v>
      </c>
      <c r="C80" s="12" t="s">
        <v>146</v>
      </c>
      <c r="D80" s="13" t="s">
        <v>99</v>
      </c>
      <c r="E80" s="36"/>
      <c r="F80" s="14">
        <v>100</v>
      </c>
      <c r="G80" s="15">
        <f t="shared" si="5"/>
        <v>0</v>
      </c>
    </row>
    <row r="81" spans="1:7" ht="26.25" thickBot="1" x14ac:dyDescent="0.3">
      <c r="A81" s="10" t="s">
        <v>147</v>
      </c>
      <c r="B81" s="11">
        <v>981</v>
      </c>
      <c r="C81" s="12" t="s">
        <v>148</v>
      </c>
      <c r="D81" s="13" t="s">
        <v>99</v>
      </c>
      <c r="E81" s="36"/>
      <c r="F81" s="14">
        <v>100</v>
      </c>
      <c r="G81" s="15">
        <f t="shared" si="5"/>
        <v>0</v>
      </c>
    </row>
    <row r="82" spans="1:7" ht="26.25" thickBot="1" x14ac:dyDescent="0.3">
      <c r="A82" s="10" t="s">
        <v>149</v>
      </c>
      <c r="B82" s="11">
        <v>1014</v>
      </c>
      <c r="C82" s="12" t="s">
        <v>150</v>
      </c>
      <c r="D82" s="13" t="s">
        <v>99</v>
      </c>
      <c r="E82" s="36"/>
      <c r="F82" s="14">
        <v>100</v>
      </c>
      <c r="G82" s="15">
        <f t="shared" si="5"/>
        <v>0</v>
      </c>
    </row>
    <row r="83" spans="1:7" ht="26.25" thickBot="1" x14ac:dyDescent="0.3">
      <c r="A83" s="10" t="s">
        <v>151</v>
      </c>
      <c r="B83" s="11">
        <v>1014</v>
      </c>
      <c r="C83" s="12" t="s">
        <v>152</v>
      </c>
      <c r="D83" s="13" t="s">
        <v>99</v>
      </c>
      <c r="E83" s="36"/>
      <c r="F83" s="14">
        <v>100</v>
      </c>
      <c r="G83" s="15">
        <f t="shared" si="5"/>
        <v>0</v>
      </c>
    </row>
    <row r="84" spans="1:7" ht="26.25" thickBot="1" x14ac:dyDescent="0.3">
      <c r="A84" s="10" t="s">
        <v>153</v>
      </c>
      <c r="B84" s="11">
        <v>1014</v>
      </c>
      <c r="C84" s="12" t="s">
        <v>154</v>
      </c>
      <c r="D84" s="13" t="s">
        <v>99</v>
      </c>
      <c r="E84" s="36"/>
      <c r="F84" s="14">
        <v>100</v>
      </c>
      <c r="G84" s="15">
        <f t="shared" si="5"/>
        <v>0</v>
      </c>
    </row>
    <row r="85" spans="1:7" ht="15.75" thickBot="1" x14ac:dyDescent="0.3">
      <c r="A85" s="10" t="s">
        <v>155</v>
      </c>
      <c r="B85" s="11">
        <v>2688</v>
      </c>
      <c r="C85" s="12" t="s">
        <v>156</v>
      </c>
      <c r="D85" s="13" t="s">
        <v>99</v>
      </c>
      <c r="E85" s="36"/>
      <c r="F85" s="14">
        <v>150</v>
      </c>
      <c r="G85" s="15">
        <f t="shared" si="5"/>
        <v>0</v>
      </c>
    </row>
    <row r="86" spans="1:7" ht="26.25" thickBot="1" x14ac:dyDescent="0.3">
      <c r="A86" s="10" t="s">
        <v>157</v>
      </c>
      <c r="B86" s="11">
        <v>38057</v>
      </c>
      <c r="C86" s="12" t="s">
        <v>158</v>
      </c>
      <c r="D86" s="13" t="s">
        <v>58</v>
      </c>
      <c r="E86" s="36"/>
      <c r="F86" s="14">
        <v>2</v>
      </c>
      <c r="G86" s="15">
        <f t="shared" si="5"/>
        <v>0</v>
      </c>
    </row>
    <row r="87" spans="1:7" ht="15.75" thickBot="1" x14ac:dyDescent="0.3">
      <c r="A87" s="51"/>
      <c r="B87" s="51"/>
      <c r="C87" s="51"/>
      <c r="D87" s="51"/>
      <c r="E87" s="51"/>
      <c r="F87" s="51"/>
      <c r="G87" s="51"/>
    </row>
    <row r="88" spans="1:7" ht="15.75" thickBot="1" x14ac:dyDescent="0.3">
      <c r="A88" s="52" t="s">
        <v>159</v>
      </c>
      <c r="B88" s="53"/>
      <c r="C88" s="53"/>
      <c r="D88" s="53"/>
      <c r="E88" s="53"/>
      <c r="F88" s="54"/>
      <c r="G88" s="16">
        <f>SUM(G90:G94)</f>
        <v>0</v>
      </c>
    </row>
    <row r="89" spans="1:7" ht="15.75" thickBot="1" x14ac:dyDescent="0.3">
      <c r="A89" s="4" t="s">
        <v>20</v>
      </c>
      <c r="B89" s="5" t="s">
        <v>21</v>
      </c>
      <c r="C89" s="5" t="s">
        <v>22</v>
      </c>
      <c r="D89" s="5" t="s">
        <v>23</v>
      </c>
      <c r="E89" s="5" t="s">
        <v>24</v>
      </c>
      <c r="F89" s="5" t="s">
        <v>25</v>
      </c>
      <c r="G89" s="5" t="s">
        <v>26</v>
      </c>
    </row>
    <row r="90" spans="1:7" ht="15.75" thickBot="1" x14ac:dyDescent="0.3">
      <c r="A90" s="55" t="s">
        <v>160</v>
      </c>
      <c r="B90" s="58">
        <v>2706</v>
      </c>
      <c r="C90" s="12" t="s">
        <v>161</v>
      </c>
      <c r="D90" s="13" t="s">
        <v>162</v>
      </c>
      <c r="E90" s="61"/>
      <c r="F90" s="64">
        <v>88</v>
      </c>
      <c r="G90" s="67">
        <f>F90*E90</f>
        <v>0</v>
      </c>
    </row>
    <row r="91" spans="1:7" ht="15.75" thickBot="1" x14ac:dyDescent="0.3">
      <c r="A91" s="56"/>
      <c r="B91" s="59"/>
      <c r="C91" s="17" t="s">
        <v>163</v>
      </c>
      <c r="D91" s="13">
        <v>1</v>
      </c>
      <c r="E91" s="62"/>
      <c r="F91" s="65"/>
      <c r="G91" s="68"/>
    </row>
    <row r="92" spans="1:7" ht="15.75" thickBot="1" x14ac:dyDescent="0.3">
      <c r="A92" s="57"/>
      <c r="B92" s="60"/>
      <c r="C92" s="17" t="s">
        <v>164</v>
      </c>
      <c r="D92" s="13">
        <v>88</v>
      </c>
      <c r="E92" s="63"/>
      <c r="F92" s="66"/>
      <c r="G92" s="69"/>
    </row>
    <row r="93" spans="1:7" ht="15.75" thickBot="1" x14ac:dyDescent="0.3">
      <c r="A93" s="10" t="s">
        <v>165</v>
      </c>
      <c r="B93" s="18" t="s">
        <v>166</v>
      </c>
      <c r="C93" s="19" t="s">
        <v>167</v>
      </c>
      <c r="D93" s="14" t="s">
        <v>168</v>
      </c>
      <c r="E93" s="36"/>
      <c r="F93" s="14">
        <v>1</v>
      </c>
      <c r="G93" s="15">
        <f t="shared" ref="G93:G94" si="6">F93*E93</f>
        <v>0</v>
      </c>
    </row>
    <row r="94" spans="1:7" ht="15.75" thickBot="1" x14ac:dyDescent="0.3">
      <c r="A94" s="10" t="s">
        <v>169</v>
      </c>
      <c r="B94" s="18" t="s">
        <v>170</v>
      </c>
      <c r="C94" s="12" t="s">
        <v>171</v>
      </c>
      <c r="D94" s="14" t="s">
        <v>58</v>
      </c>
      <c r="E94" s="36"/>
      <c r="F94" s="14">
        <v>6</v>
      </c>
      <c r="G94" s="15">
        <f t="shared" si="6"/>
        <v>0</v>
      </c>
    </row>
    <row r="95" spans="1:7" ht="15.75" thickBot="1" x14ac:dyDescent="0.3">
      <c r="A95" s="1"/>
      <c r="B95" s="1"/>
      <c r="C95" s="1"/>
      <c r="E95" s="1"/>
      <c r="F95" s="1"/>
      <c r="G95" s="1"/>
    </row>
    <row r="96" spans="1:7" ht="15.75" thickBot="1" x14ac:dyDescent="0.3">
      <c r="A96" s="52" t="s">
        <v>172</v>
      </c>
      <c r="B96" s="78"/>
      <c r="C96" s="79" t="s">
        <v>173</v>
      </c>
      <c r="D96" s="80"/>
      <c r="E96" s="80"/>
      <c r="F96" s="81"/>
      <c r="G96" s="20">
        <f>SUM(G98:G127)</f>
        <v>0</v>
      </c>
    </row>
    <row r="97" spans="1:7" ht="15.75" thickBot="1" x14ac:dyDescent="0.3">
      <c r="A97" s="4" t="s">
        <v>20</v>
      </c>
      <c r="B97" s="5" t="s">
        <v>21</v>
      </c>
      <c r="C97" s="21" t="s">
        <v>22</v>
      </c>
      <c r="D97" s="5" t="s">
        <v>23</v>
      </c>
      <c r="E97" s="5" t="s">
        <v>24</v>
      </c>
      <c r="F97" s="5" t="s">
        <v>25</v>
      </c>
      <c r="G97" s="5" t="s">
        <v>26</v>
      </c>
    </row>
    <row r="98" spans="1:7" ht="15.75" thickBot="1" x14ac:dyDescent="0.3">
      <c r="A98" s="55" t="s">
        <v>174</v>
      </c>
      <c r="B98" s="58">
        <v>4069</v>
      </c>
      <c r="C98" s="22" t="s">
        <v>175</v>
      </c>
      <c r="D98" s="13" t="s">
        <v>162</v>
      </c>
      <c r="E98" s="61"/>
      <c r="F98" s="64">
        <v>160</v>
      </c>
      <c r="G98" s="67">
        <f>F98*E98</f>
        <v>0</v>
      </c>
    </row>
    <row r="99" spans="1:7" ht="15.75" thickBot="1" x14ac:dyDescent="0.3">
      <c r="A99" s="56"/>
      <c r="B99" s="59"/>
      <c r="C99" s="23" t="s">
        <v>163</v>
      </c>
      <c r="D99" s="13">
        <v>1</v>
      </c>
      <c r="E99" s="62"/>
      <c r="F99" s="65"/>
      <c r="G99" s="68"/>
    </row>
    <row r="100" spans="1:7" ht="15.75" thickBot="1" x14ac:dyDescent="0.3">
      <c r="A100" s="57"/>
      <c r="B100" s="60"/>
      <c r="C100" s="23" t="s">
        <v>164</v>
      </c>
      <c r="D100" s="13">
        <v>160</v>
      </c>
      <c r="E100" s="63"/>
      <c r="F100" s="66"/>
      <c r="G100" s="73"/>
    </row>
    <row r="101" spans="1:7" ht="15.75" thickBot="1" x14ac:dyDescent="0.3">
      <c r="A101" s="74" t="s">
        <v>176</v>
      </c>
      <c r="B101" s="75">
        <v>4750</v>
      </c>
      <c r="C101" s="24" t="s">
        <v>177</v>
      </c>
      <c r="D101" s="13" t="s">
        <v>162</v>
      </c>
      <c r="E101" s="76"/>
      <c r="F101" s="77">
        <v>160</v>
      </c>
      <c r="G101" s="67">
        <f t="shared" ref="G101" si="7">F101*E101</f>
        <v>0</v>
      </c>
    </row>
    <row r="102" spans="1:7" ht="15.75" thickBot="1" x14ac:dyDescent="0.3">
      <c r="A102" s="56"/>
      <c r="B102" s="59"/>
      <c r="C102" s="23" t="s">
        <v>163</v>
      </c>
      <c r="D102" s="13">
        <v>1</v>
      </c>
      <c r="E102" s="62"/>
      <c r="F102" s="65"/>
      <c r="G102" s="68"/>
    </row>
    <row r="103" spans="1:7" ht="15.75" thickBot="1" x14ac:dyDescent="0.3">
      <c r="A103" s="57"/>
      <c r="B103" s="60"/>
      <c r="C103" s="23" t="s">
        <v>164</v>
      </c>
      <c r="D103" s="13">
        <v>160</v>
      </c>
      <c r="E103" s="63"/>
      <c r="F103" s="66"/>
      <c r="G103" s="73"/>
    </row>
    <row r="104" spans="1:7" ht="15.75" thickBot="1" x14ac:dyDescent="0.3">
      <c r="A104" s="74" t="s">
        <v>178</v>
      </c>
      <c r="B104" s="75">
        <v>6127</v>
      </c>
      <c r="C104" s="24" t="s">
        <v>179</v>
      </c>
      <c r="D104" s="13" t="s">
        <v>162</v>
      </c>
      <c r="E104" s="76"/>
      <c r="F104" s="77">
        <v>320</v>
      </c>
      <c r="G104" s="67">
        <f t="shared" ref="G104" si="8">F104*E104</f>
        <v>0</v>
      </c>
    </row>
    <row r="105" spans="1:7" ht="15.75" thickBot="1" x14ac:dyDescent="0.3">
      <c r="A105" s="56"/>
      <c r="B105" s="59"/>
      <c r="C105" s="23" t="s">
        <v>163</v>
      </c>
      <c r="D105" s="13">
        <v>2</v>
      </c>
      <c r="E105" s="62"/>
      <c r="F105" s="65"/>
      <c r="G105" s="68"/>
    </row>
    <row r="106" spans="1:7" ht="15.75" thickBot="1" x14ac:dyDescent="0.3">
      <c r="A106" s="57"/>
      <c r="B106" s="60"/>
      <c r="C106" s="23" t="s">
        <v>164</v>
      </c>
      <c r="D106" s="13">
        <v>160</v>
      </c>
      <c r="E106" s="63"/>
      <c r="F106" s="66"/>
      <c r="G106" s="73"/>
    </row>
    <row r="107" spans="1:7" ht="15.75" thickBot="1" x14ac:dyDescent="0.3">
      <c r="A107" s="74" t="s">
        <v>180</v>
      </c>
      <c r="B107" s="75">
        <v>4760</v>
      </c>
      <c r="C107" s="24" t="s">
        <v>181</v>
      </c>
      <c r="D107" s="13" t="s">
        <v>162</v>
      </c>
      <c r="E107" s="76"/>
      <c r="F107" s="77">
        <v>80</v>
      </c>
      <c r="G107" s="67">
        <f t="shared" ref="G107" si="9">F107*E107</f>
        <v>0</v>
      </c>
    </row>
    <row r="108" spans="1:7" ht="15.75" thickBot="1" x14ac:dyDescent="0.3">
      <c r="A108" s="56"/>
      <c r="B108" s="59"/>
      <c r="C108" s="23" t="s">
        <v>163</v>
      </c>
      <c r="D108" s="13">
        <v>1</v>
      </c>
      <c r="E108" s="62"/>
      <c r="F108" s="65"/>
      <c r="G108" s="68"/>
    </row>
    <row r="109" spans="1:7" ht="15.75" thickBot="1" x14ac:dyDescent="0.3">
      <c r="A109" s="57"/>
      <c r="B109" s="60"/>
      <c r="C109" s="23" t="s">
        <v>164</v>
      </c>
      <c r="D109" s="13">
        <v>80</v>
      </c>
      <c r="E109" s="63"/>
      <c r="F109" s="66"/>
      <c r="G109" s="73"/>
    </row>
    <row r="110" spans="1:7" ht="15.75" thickBot="1" x14ac:dyDescent="0.3">
      <c r="A110" s="74" t="s">
        <v>182</v>
      </c>
      <c r="B110" s="75">
        <v>2436</v>
      </c>
      <c r="C110" s="24" t="s">
        <v>183</v>
      </c>
      <c r="D110" s="13" t="s">
        <v>162</v>
      </c>
      <c r="E110" s="76"/>
      <c r="F110" s="77">
        <v>80</v>
      </c>
      <c r="G110" s="67">
        <f t="shared" ref="G110" si="10">F110*E110</f>
        <v>0</v>
      </c>
    </row>
    <row r="111" spans="1:7" ht="15.75" thickBot="1" x14ac:dyDescent="0.3">
      <c r="A111" s="56"/>
      <c r="B111" s="59"/>
      <c r="C111" s="23" t="s">
        <v>163</v>
      </c>
      <c r="D111" s="13">
        <v>1</v>
      </c>
      <c r="E111" s="62"/>
      <c r="F111" s="65"/>
      <c r="G111" s="68"/>
    </row>
    <row r="112" spans="1:7" ht="15.75" thickBot="1" x14ac:dyDescent="0.3">
      <c r="A112" s="57"/>
      <c r="B112" s="60"/>
      <c r="C112" s="23" t="s">
        <v>164</v>
      </c>
      <c r="D112" s="13">
        <v>80</v>
      </c>
      <c r="E112" s="63"/>
      <c r="F112" s="66"/>
      <c r="G112" s="73"/>
    </row>
    <row r="113" spans="1:7" ht="15.75" thickBot="1" x14ac:dyDescent="0.3">
      <c r="A113" s="74" t="s">
        <v>184</v>
      </c>
      <c r="B113" s="75">
        <v>247</v>
      </c>
      <c r="C113" s="24" t="s">
        <v>185</v>
      </c>
      <c r="D113" s="13" t="s">
        <v>162</v>
      </c>
      <c r="E113" s="76"/>
      <c r="F113" s="77">
        <v>80</v>
      </c>
      <c r="G113" s="67">
        <f t="shared" ref="G113" si="11">F113*E113</f>
        <v>0</v>
      </c>
    </row>
    <row r="114" spans="1:7" ht="15.75" thickBot="1" x14ac:dyDescent="0.3">
      <c r="A114" s="56"/>
      <c r="B114" s="59"/>
      <c r="C114" s="23" t="s">
        <v>163</v>
      </c>
      <c r="D114" s="13">
        <v>1</v>
      </c>
      <c r="E114" s="62"/>
      <c r="F114" s="65"/>
      <c r="G114" s="68"/>
    </row>
    <row r="115" spans="1:7" ht="15.75" thickBot="1" x14ac:dyDescent="0.3">
      <c r="A115" s="57"/>
      <c r="B115" s="60"/>
      <c r="C115" s="23" t="s">
        <v>164</v>
      </c>
      <c r="D115" s="13">
        <v>80</v>
      </c>
      <c r="E115" s="63"/>
      <c r="F115" s="66"/>
      <c r="G115" s="73"/>
    </row>
    <row r="116" spans="1:7" ht="15.75" thickBot="1" x14ac:dyDescent="0.3">
      <c r="A116" s="74" t="s">
        <v>186</v>
      </c>
      <c r="B116" s="75">
        <v>2696</v>
      </c>
      <c r="C116" s="24" t="s">
        <v>187</v>
      </c>
      <c r="D116" s="13" t="s">
        <v>162</v>
      </c>
      <c r="E116" s="76"/>
      <c r="F116" s="77">
        <v>80</v>
      </c>
      <c r="G116" s="67">
        <f t="shared" ref="G116" si="12">F116*E116</f>
        <v>0</v>
      </c>
    </row>
    <row r="117" spans="1:7" ht="15.75" thickBot="1" x14ac:dyDescent="0.3">
      <c r="A117" s="56"/>
      <c r="B117" s="59"/>
      <c r="C117" s="23" t="s">
        <v>163</v>
      </c>
      <c r="D117" s="13">
        <v>1</v>
      </c>
      <c r="E117" s="62"/>
      <c r="F117" s="65"/>
      <c r="G117" s="68"/>
    </row>
    <row r="118" spans="1:7" ht="15.75" thickBot="1" x14ac:dyDescent="0.3">
      <c r="A118" s="57"/>
      <c r="B118" s="60"/>
      <c r="C118" s="23" t="s">
        <v>164</v>
      </c>
      <c r="D118" s="13">
        <v>80</v>
      </c>
      <c r="E118" s="63"/>
      <c r="F118" s="66"/>
      <c r="G118" s="73"/>
    </row>
    <row r="119" spans="1:7" ht="15.75" thickBot="1" x14ac:dyDescent="0.3">
      <c r="A119" s="74" t="s">
        <v>188</v>
      </c>
      <c r="B119" s="75">
        <v>246</v>
      </c>
      <c r="C119" s="24" t="s">
        <v>189</v>
      </c>
      <c r="D119" s="13" t="s">
        <v>162</v>
      </c>
      <c r="E119" s="76"/>
      <c r="F119" s="77">
        <v>80</v>
      </c>
      <c r="G119" s="67">
        <f t="shared" ref="G119" si="13">F119*E119</f>
        <v>0</v>
      </c>
    </row>
    <row r="120" spans="1:7" ht="15.75" thickBot="1" x14ac:dyDescent="0.3">
      <c r="A120" s="56"/>
      <c r="B120" s="59"/>
      <c r="C120" s="23" t="s">
        <v>163</v>
      </c>
      <c r="D120" s="13">
        <v>1</v>
      </c>
      <c r="E120" s="62"/>
      <c r="F120" s="65"/>
      <c r="G120" s="68"/>
    </row>
    <row r="121" spans="1:7" ht="15.75" thickBot="1" x14ac:dyDescent="0.3">
      <c r="A121" s="57"/>
      <c r="B121" s="60"/>
      <c r="C121" s="23" t="s">
        <v>164</v>
      </c>
      <c r="D121" s="13">
        <v>80</v>
      </c>
      <c r="E121" s="63"/>
      <c r="F121" s="66"/>
      <c r="G121" s="73"/>
    </row>
    <row r="122" spans="1:7" ht="15.75" thickBot="1" x14ac:dyDescent="0.3">
      <c r="A122" s="74" t="s">
        <v>190</v>
      </c>
      <c r="B122" s="75">
        <v>4783</v>
      </c>
      <c r="C122" s="24" t="s">
        <v>191</v>
      </c>
      <c r="D122" s="13" t="s">
        <v>162</v>
      </c>
      <c r="E122" s="76"/>
      <c r="F122" s="77">
        <v>80</v>
      </c>
      <c r="G122" s="67">
        <f t="shared" ref="G122" si="14">F122*E122</f>
        <v>0</v>
      </c>
    </row>
    <row r="123" spans="1:7" ht="15.75" thickBot="1" x14ac:dyDescent="0.3">
      <c r="A123" s="56"/>
      <c r="B123" s="59"/>
      <c r="C123" s="23" t="s">
        <v>163</v>
      </c>
      <c r="D123" s="13">
        <v>1</v>
      </c>
      <c r="E123" s="62"/>
      <c r="F123" s="65"/>
      <c r="G123" s="68"/>
    </row>
    <row r="124" spans="1:7" ht="15.75" thickBot="1" x14ac:dyDescent="0.3">
      <c r="A124" s="57"/>
      <c r="B124" s="60"/>
      <c r="C124" s="23" t="s">
        <v>164</v>
      </c>
      <c r="D124" s="13">
        <v>80</v>
      </c>
      <c r="E124" s="63"/>
      <c r="F124" s="66"/>
      <c r="G124" s="73"/>
    </row>
    <row r="125" spans="1:7" ht="15.75" thickBot="1" x14ac:dyDescent="0.3">
      <c r="A125" s="74" t="s">
        <v>192</v>
      </c>
      <c r="B125" s="75">
        <v>6111</v>
      </c>
      <c r="C125" s="24" t="s">
        <v>193</v>
      </c>
      <c r="D125" s="13" t="s">
        <v>162</v>
      </c>
      <c r="E125" s="76"/>
      <c r="F125" s="77">
        <v>160</v>
      </c>
      <c r="G125" s="67">
        <f t="shared" ref="G125" si="15">F125*E125</f>
        <v>0</v>
      </c>
    </row>
    <row r="126" spans="1:7" ht="15.75" thickBot="1" x14ac:dyDescent="0.3">
      <c r="A126" s="56"/>
      <c r="B126" s="59"/>
      <c r="C126" s="23" t="s">
        <v>163</v>
      </c>
      <c r="D126" s="13">
        <v>2</v>
      </c>
      <c r="E126" s="62"/>
      <c r="F126" s="65"/>
      <c r="G126" s="68"/>
    </row>
    <row r="127" spans="1:7" ht="15.75" thickBot="1" x14ac:dyDescent="0.3">
      <c r="A127" s="57"/>
      <c r="B127" s="60"/>
      <c r="C127" s="23" t="s">
        <v>164</v>
      </c>
      <c r="D127" s="13">
        <v>80</v>
      </c>
      <c r="E127" s="63"/>
      <c r="F127" s="66"/>
      <c r="G127" s="73"/>
    </row>
    <row r="128" spans="1:7" ht="15.75" thickBot="1" x14ac:dyDescent="0.3">
      <c r="A128" s="82"/>
      <c r="B128" s="82"/>
      <c r="C128" s="82"/>
      <c r="D128" s="82"/>
      <c r="E128" s="82"/>
      <c r="F128" s="82"/>
      <c r="G128" s="82"/>
    </row>
    <row r="129" spans="1:7" ht="16.5" thickBot="1" x14ac:dyDescent="0.3">
      <c r="A129" s="45" t="s">
        <v>194</v>
      </c>
      <c r="B129" s="46"/>
      <c r="C129" s="46"/>
      <c r="D129" s="46"/>
      <c r="E129" s="46"/>
      <c r="F129" s="47"/>
      <c r="G129" s="25">
        <f>SUM(G131:G141)</f>
        <v>0</v>
      </c>
    </row>
    <row r="130" spans="1:7" ht="15.75" thickBot="1" x14ac:dyDescent="0.3">
      <c r="A130" s="26" t="s">
        <v>20</v>
      </c>
      <c r="B130" s="27"/>
      <c r="C130" s="83" t="s">
        <v>22</v>
      </c>
      <c r="D130" s="84"/>
      <c r="E130" s="5" t="s">
        <v>195</v>
      </c>
      <c r="F130" s="5" t="s">
        <v>196</v>
      </c>
      <c r="G130" s="5" t="s">
        <v>197</v>
      </c>
    </row>
    <row r="131" spans="1:7" ht="15.75" thickBot="1" x14ac:dyDescent="0.3">
      <c r="A131" s="28" t="s">
        <v>28</v>
      </c>
      <c r="B131" s="48" t="s">
        <v>198</v>
      </c>
      <c r="C131" s="49"/>
      <c r="D131" s="49"/>
      <c r="E131" s="49"/>
      <c r="F131" s="50"/>
      <c r="G131" s="34"/>
    </row>
    <row r="132" spans="1:7" ht="15.75" thickBot="1" x14ac:dyDescent="0.3">
      <c r="A132" s="29" t="s">
        <v>30</v>
      </c>
      <c r="B132" s="85" t="s">
        <v>199</v>
      </c>
      <c r="C132" s="86"/>
      <c r="D132" s="87"/>
      <c r="E132" s="30">
        <v>0.05</v>
      </c>
      <c r="F132" s="30">
        <v>0.15</v>
      </c>
      <c r="G132" s="35"/>
    </row>
    <row r="133" spans="1:7" ht="15.75" thickBot="1" x14ac:dyDescent="0.3">
      <c r="A133" s="29" t="s">
        <v>33</v>
      </c>
      <c r="B133" s="85" t="s">
        <v>200</v>
      </c>
      <c r="C133" s="86"/>
      <c r="D133" s="87"/>
      <c r="E133" s="30">
        <v>0</v>
      </c>
      <c r="F133" s="30">
        <v>0.05</v>
      </c>
      <c r="G133" s="35"/>
    </row>
    <row r="134" spans="1:7" ht="15.75" thickBot="1" x14ac:dyDescent="0.3">
      <c r="A134" s="28" t="s">
        <v>42</v>
      </c>
      <c r="B134" s="48" t="s">
        <v>201</v>
      </c>
      <c r="C134" s="49"/>
      <c r="D134" s="50"/>
      <c r="E134" s="30">
        <v>0.01</v>
      </c>
      <c r="F134" s="30">
        <v>0.05</v>
      </c>
      <c r="G134" s="34"/>
    </row>
    <row r="135" spans="1:7" ht="15.75" thickBot="1" x14ac:dyDescent="0.3">
      <c r="A135" s="28" t="s">
        <v>59</v>
      </c>
      <c r="B135" s="48" t="s">
        <v>202</v>
      </c>
      <c r="C135" s="49"/>
      <c r="D135" s="50"/>
      <c r="E135" s="30">
        <v>0</v>
      </c>
      <c r="F135" s="30">
        <v>0.05</v>
      </c>
      <c r="G135" s="34"/>
    </row>
    <row r="136" spans="1:7" ht="15.75" thickBot="1" x14ac:dyDescent="0.3">
      <c r="A136" s="28" t="s">
        <v>68</v>
      </c>
      <c r="B136" s="48" t="s">
        <v>203</v>
      </c>
      <c r="C136" s="49"/>
      <c r="D136" s="49"/>
      <c r="E136" s="49"/>
      <c r="F136" s="50"/>
      <c r="G136" s="34"/>
    </row>
    <row r="137" spans="1:7" ht="15.75" thickBot="1" x14ac:dyDescent="0.3">
      <c r="A137" s="29" t="s">
        <v>70</v>
      </c>
      <c r="B137" s="85" t="s">
        <v>204</v>
      </c>
      <c r="C137" s="86"/>
      <c r="D137" s="87"/>
      <c r="E137" s="31">
        <v>6.4999999999999997E-3</v>
      </c>
      <c r="F137" s="31">
        <v>1.6500000000000001E-2</v>
      </c>
      <c r="G137" s="35"/>
    </row>
    <row r="138" spans="1:7" ht="15.75" thickBot="1" x14ac:dyDescent="0.3">
      <c r="A138" s="29" t="s">
        <v>72</v>
      </c>
      <c r="B138" s="85" t="s">
        <v>205</v>
      </c>
      <c r="C138" s="86"/>
      <c r="D138" s="87"/>
      <c r="E138" s="31">
        <v>0.03</v>
      </c>
      <c r="F138" s="31">
        <v>7.5999999999999998E-2</v>
      </c>
      <c r="G138" s="35"/>
    </row>
    <row r="139" spans="1:7" ht="15.75" thickBot="1" x14ac:dyDescent="0.3">
      <c r="A139" s="29" t="s">
        <v>75</v>
      </c>
      <c r="B139" s="85" t="s">
        <v>206</v>
      </c>
      <c r="C139" s="86"/>
      <c r="D139" s="87"/>
      <c r="E139" s="31">
        <v>0.02</v>
      </c>
      <c r="F139" s="31">
        <v>0.05</v>
      </c>
      <c r="G139" s="35"/>
    </row>
    <row r="140" spans="1:7" ht="15.75" thickBot="1" x14ac:dyDescent="0.3">
      <c r="A140" s="28" t="s">
        <v>89</v>
      </c>
      <c r="B140" s="48" t="s">
        <v>207</v>
      </c>
      <c r="C140" s="49"/>
      <c r="D140" s="50"/>
      <c r="E140" s="31">
        <v>0</v>
      </c>
      <c r="F140" s="31">
        <v>0.05</v>
      </c>
      <c r="G140" s="34"/>
    </row>
    <row r="141" spans="1:7" ht="15.75" thickBot="1" x14ac:dyDescent="0.3">
      <c r="A141" s="28" t="s">
        <v>123</v>
      </c>
      <c r="B141" s="48" t="s">
        <v>208</v>
      </c>
      <c r="C141" s="49"/>
      <c r="D141" s="50"/>
      <c r="E141" s="31">
        <v>0.05</v>
      </c>
      <c r="F141" s="31">
        <v>0.15</v>
      </c>
      <c r="G141" s="34"/>
    </row>
    <row r="142" spans="1:7" x14ac:dyDescent="0.25">
      <c r="A142" s="91"/>
      <c r="B142" s="91"/>
      <c r="C142" s="91"/>
      <c r="D142" s="91"/>
      <c r="E142" s="91"/>
      <c r="F142" s="91"/>
      <c r="G142" s="91"/>
    </row>
    <row r="143" spans="1:7" ht="15.75" thickBot="1" x14ac:dyDescent="0.3">
      <c r="A143" s="82"/>
      <c r="B143" s="82"/>
      <c r="C143" s="82"/>
      <c r="D143" s="82"/>
      <c r="E143" s="82"/>
      <c r="F143" s="82"/>
      <c r="G143" s="82"/>
    </row>
    <row r="144" spans="1:7" ht="16.5" thickBot="1" x14ac:dyDescent="0.3">
      <c r="A144" s="45" t="s">
        <v>209</v>
      </c>
      <c r="B144" s="46"/>
      <c r="C144" s="46"/>
      <c r="D144" s="46"/>
      <c r="E144" s="46"/>
      <c r="F144" s="47"/>
      <c r="G144" s="32">
        <f>G145+G146</f>
        <v>0</v>
      </c>
    </row>
    <row r="145" spans="1:7" ht="15.75" thickBot="1" x14ac:dyDescent="0.3">
      <c r="A145" s="88" t="s">
        <v>210</v>
      </c>
      <c r="B145" s="89"/>
      <c r="C145" s="89"/>
      <c r="D145" s="89"/>
      <c r="E145" s="89"/>
      <c r="F145" s="90"/>
      <c r="G145" s="33">
        <f>G96+G88+G69+G51+G40+G33+G25+G19</f>
        <v>0</v>
      </c>
    </row>
    <row r="146" spans="1:7" ht="15.75" thickBot="1" x14ac:dyDescent="0.3">
      <c r="A146" s="88" t="s">
        <v>211</v>
      </c>
      <c r="B146" s="89"/>
      <c r="C146" s="89"/>
      <c r="D146" s="89"/>
      <c r="E146" s="89"/>
      <c r="F146" s="90"/>
      <c r="G146" s="33">
        <f>G129*G145</f>
        <v>0</v>
      </c>
    </row>
  </sheetData>
  <mergeCells count="102">
    <mergeCell ref="A146:F146"/>
    <mergeCell ref="B140:D140"/>
    <mergeCell ref="B141:D141"/>
    <mergeCell ref="A142:G142"/>
    <mergeCell ref="A143:G143"/>
    <mergeCell ref="A144:F144"/>
    <mergeCell ref="A145:F145"/>
    <mergeCell ref="B134:D134"/>
    <mergeCell ref="B135:D135"/>
    <mergeCell ref="B136:F136"/>
    <mergeCell ref="B137:D137"/>
    <mergeCell ref="B138:D138"/>
    <mergeCell ref="B139:D139"/>
    <mergeCell ref="A128:G128"/>
    <mergeCell ref="A129:F129"/>
    <mergeCell ref="C130:D130"/>
    <mergeCell ref="B131:F131"/>
    <mergeCell ref="B132:D132"/>
    <mergeCell ref="B133:D133"/>
    <mergeCell ref="A122:A124"/>
    <mergeCell ref="B122:B124"/>
    <mergeCell ref="E122:E124"/>
    <mergeCell ref="F122:F124"/>
    <mergeCell ref="G122:G124"/>
    <mergeCell ref="A125:A127"/>
    <mergeCell ref="B125:B127"/>
    <mergeCell ref="E125:E127"/>
    <mergeCell ref="F125:F127"/>
    <mergeCell ref="G125:G127"/>
    <mergeCell ref="A116:A118"/>
    <mergeCell ref="B116:B118"/>
    <mergeCell ref="E116:E118"/>
    <mergeCell ref="F116:F118"/>
    <mergeCell ref="G116:G118"/>
    <mergeCell ref="A119:A121"/>
    <mergeCell ref="B119:B121"/>
    <mergeCell ref="E119:E121"/>
    <mergeCell ref="F119:F121"/>
    <mergeCell ref="G119:G121"/>
    <mergeCell ref="A110:A112"/>
    <mergeCell ref="B110:B112"/>
    <mergeCell ref="E110:E112"/>
    <mergeCell ref="F110:F112"/>
    <mergeCell ref="G110:G112"/>
    <mergeCell ref="A113:A115"/>
    <mergeCell ref="B113:B115"/>
    <mergeCell ref="E113:E115"/>
    <mergeCell ref="F113:F115"/>
    <mergeCell ref="G113:G115"/>
    <mergeCell ref="A104:A106"/>
    <mergeCell ref="B104:B106"/>
    <mergeCell ref="E104:E106"/>
    <mergeCell ref="F104:F106"/>
    <mergeCell ref="G104:G106"/>
    <mergeCell ref="A107:A109"/>
    <mergeCell ref="B107:B109"/>
    <mergeCell ref="E107:E109"/>
    <mergeCell ref="F107:F109"/>
    <mergeCell ref="G107:G109"/>
    <mergeCell ref="G98:G100"/>
    <mergeCell ref="A101:A103"/>
    <mergeCell ref="B101:B103"/>
    <mergeCell ref="E101:E103"/>
    <mergeCell ref="F101:F103"/>
    <mergeCell ref="G101:G103"/>
    <mergeCell ref="A96:B96"/>
    <mergeCell ref="C96:F96"/>
    <mergeCell ref="A98:A100"/>
    <mergeCell ref="B98:B100"/>
    <mergeCell ref="E98:E100"/>
    <mergeCell ref="F98:F100"/>
    <mergeCell ref="A88:F88"/>
    <mergeCell ref="A90:A92"/>
    <mergeCell ref="B90:B92"/>
    <mergeCell ref="E90:E92"/>
    <mergeCell ref="F90:F92"/>
    <mergeCell ref="G90:G92"/>
    <mergeCell ref="B19:F19"/>
    <mergeCell ref="B25:F25"/>
    <mergeCell ref="B33:F33"/>
    <mergeCell ref="B40:F40"/>
    <mergeCell ref="B51:F51"/>
    <mergeCell ref="B69:F69"/>
    <mergeCell ref="A15:F15"/>
    <mergeCell ref="A17:C17"/>
    <mergeCell ref="A6:B6"/>
    <mergeCell ref="A7:B7"/>
    <mergeCell ref="A8:B8"/>
    <mergeCell ref="A9:B9"/>
    <mergeCell ref="C9:E9"/>
    <mergeCell ref="A10:B10"/>
    <mergeCell ref="A87:G87"/>
    <mergeCell ref="A1:G1"/>
    <mergeCell ref="A2:G2"/>
    <mergeCell ref="A3:B3"/>
    <mergeCell ref="A4:B4"/>
    <mergeCell ref="C4:E4"/>
    <mergeCell ref="A5:B5"/>
    <mergeCell ref="A11:B11"/>
    <mergeCell ref="C11:G11"/>
    <mergeCell ref="A12:B13"/>
    <mergeCell ref="C12:C13"/>
  </mergeCells>
  <pageMargins left="0.511811024" right="0.511811024" top="0.78740157499999996" bottom="0.78740157499999996" header="0.31496062000000002" footer="0.31496062000000002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FORMAÇÃO DE PREÇO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Nefi Freitas</dc:creator>
  <cp:lastModifiedBy>Flavia Aleixo de Almeida</cp:lastModifiedBy>
  <cp:lastPrinted>2016-12-21T18:53:12Z</cp:lastPrinted>
  <dcterms:created xsi:type="dcterms:W3CDTF">2016-12-21T17:24:17Z</dcterms:created>
  <dcterms:modified xsi:type="dcterms:W3CDTF">2016-12-22T17:15:12Z</dcterms:modified>
</cp:coreProperties>
</file>